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Ka 15• Palio Attr. 12• Fox 1.6 14• Captiva• Focus •Fit LX 19• Doblo• Livina• City EX 17• L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30/08/2019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=HYPERLINK("https://www.leilaoonline.com.br/lote/detalhe/32716", "067")</f>
      </c>
      <c r="B11" s="4" t="s">
        <f>=HYPERLINK("https://www.leilaoonline.com.br/lote/detalhe/32716", "CHEVROLET/ CELTA 1.0 LT; 2011/2012; CINZA; ALCO./GASOL.- COMPLETO")</f>
      </c>
      <c r="C11" s="4" t="inlineStr">
        <is>
          <t>Não vendido</t>
        </is>
      </c>
      <c r="D11" s="4" t="inlineStr">
        <is>
          <t>42</t>
        </is>
      </c>
      <c r="E11" s="5" t="inlineStr">
        <is>
          <t>15.000,00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=HYPERLINK("https://www.leilaoonline.com.br/lote/detalhe/32640", "068")</f>
      </c>
      <c r="B12" s="4" t="s">
        <f>=HYPERLINK("https://www.leilaoonline.com.br/lote/detalhe/32640", "HONDA; FIT LX FLEX; 2010/2010; PRETA; ALCO./GASOL")</f>
      </c>
      <c r="C12" s="4" t="inlineStr">
        <is>
          <t>Vendido</t>
        </is>
      </c>
      <c r="D12" s="4" t="inlineStr">
        <is>
          <t>21</t>
        </is>
      </c>
      <c r="E12" s="5" t="inlineStr">
        <is>
          <t>24.000,00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=HYPERLINK("https://www.leilaoonline.com.br/lote/detalhe/32639", "069")</f>
      </c>
      <c r="B13" s="4" t="s">
        <f>=HYPERLINK("https://www.leilaoonline.com.br/lote/detalhe/32639", "TOYOTA; ETIOS HB X; 2015/2015; BRANCA; ALCO./GASOL.")</f>
      </c>
      <c r="C13" s="4" t="inlineStr">
        <is>
          <t>Não vendido</t>
        </is>
      </c>
      <c r="D13" s="4" t="inlineStr">
        <is>
          <t>29</t>
        </is>
      </c>
      <c r="E13" s="5" t="inlineStr">
        <is>
          <t>19.750,00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=HYPERLINK("https://www.leilaoonline.com.br/lote/detalhe/32425", "070")</f>
      </c>
      <c r="B14" s="4" t="s">
        <f>=HYPERLINK("https://www.leilaoonline.com.br/lote/detalhe/32425", "HONDA; FIT EX CVT; 2015/2016; AZUL; ALCO./GASOL.")</f>
      </c>
      <c r="C14" s="4" t="inlineStr">
        <is>
          <t>Não vendido</t>
        </is>
      </c>
      <c r="D14" s="4" t="inlineStr">
        <is>
          <t>36</t>
        </is>
      </c>
      <c r="E14" s="5" t="inlineStr">
        <is>
          <t>33.750,00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=HYPERLINK("https://www.leilaoonline.com.br/lote/detalhe/32169", "071")</f>
      </c>
      <c r="B15" s="4" t="s">
        <f>=HYPERLINK("https://www.leilaoonline.com.br/lote/detalhe/32169", "VW; JETTA 2.0 "COMFORTLINE 2.0"; PRATA; 2012/2012; ALCO./GASOL")</f>
      </c>
      <c r="C15" s="4" t="inlineStr">
        <is>
          <t>Não vendido</t>
        </is>
      </c>
      <c r="D15" s="4" t="inlineStr">
        <is>
          <t>19</t>
        </is>
      </c>
      <c r="E15" s="5" t="inlineStr">
        <is>
          <t>29.000,00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=HYPERLINK("https://www.leilaoonline.com.br/lote/detalhe/32229", "072")</f>
      </c>
      <c r="B16" s="4" t="s">
        <f>=HYPERLINK("https://www.leilaoonline.com.br/lote/detalhe/32229", "MITSUBISHI; LANCER 2.0 "CVT", 2011/2012; GASOLINA; PRETA,")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24.750,00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=HYPERLINK("https://www.leilaoonline.com.br/lote/detalhe/32634", "073")</f>
      </c>
      <c r="B17" s="4" t="s">
        <f>=HYPERLINK("https://www.leilaoonline.com.br/lote/detalhe/32634", "FORD; KA SE 1.0 HA; 2015/2015; PRATA; ALCO./GASOL - APROX. 34.000KM - ÚNICO DONO")</f>
      </c>
      <c r="C17" s="4" t="inlineStr">
        <is>
          <t>Vendido</t>
        </is>
      </c>
      <c r="D17" s="4" t="inlineStr">
        <is>
          <t>19</t>
        </is>
      </c>
      <c r="E17" s="5" t="inlineStr">
        <is>
          <t>24.750,00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=HYPERLINK("https://www.leilaoonline.com.br/lote/detalhe/32627", "074")</f>
      </c>
      <c r="B18" s="4" t="s">
        <f>=HYPERLINK("https://www.leilaoonline.com.br/lote/detalhe/32627", "HONDA; CR-V LX; 2008/20087; PRATA; GASOL")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20.250,00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=HYPERLINK("https://www.leilaoonline.com.br/lote/detalhe/32628", "075")</f>
      </c>
      <c r="B19" s="4" t="s">
        <f>=HYPERLINK("https://www.leilaoonline.com.br/lote/detalhe/32628", "FIAT; PALIO FIRE ECONOMY; 2009/2010; ALCO,/GASOL")</f>
      </c>
      <c r="C19" s="4" t="inlineStr">
        <is>
          <t>Não vendido</t>
        </is>
      </c>
      <c r="D19" s="4" t="inlineStr">
        <is>
          <t>32</t>
        </is>
      </c>
      <c r="E19" s="5" t="inlineStr">
        <is>
          <t>8.100,00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=HYPERLINK("https://www.leilaoonline.com.br/lote/detalhe/32631", "076")</f>
      </c>
      <c r="B20" s="4" t="s">
        <f>=HYPERLINK("https://www.leilaoonline.com.br/lote/detalhe/32631", "NISSAM; TIIDA SEDAN 18F; 2011/2012; PRATA; ALCO./GASOL.")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14.750,00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=HYPERLINK("https://www.leilaoonline.com.br/lote/detalhe/32402", "077")</f>
      </c>
      <c r="B21" s="4" t="s">
        <f>=HYPERLINK("https://www.leilaoonline.com.br/lote/detalhe/32402", "HONDA / FIT LX CVT; 2017/2018, FLEX, CINZA - APROX. 13.000KM")</f>
      </c>
      <c r="C21" s="4" t="inlineStr">
        <is>
          <t>Não vendido</t>
        </is>
      </c>
      <c r="D21" s="4" t="inlineStr">
        <is>
          <t>62</t>
        </is>
      </c>
      <c r="E21" s="5" t="inlineStr">
        <is>
          <t>41.500,00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=HYPERLINK("https://www.leilaoonline.com.br/lote/detalhe/32625", "078")</f>
      </c>
      <c r="B22" s="4" t="s">
        <f>=HYPERLINK("https://www.leilaoonline.com.br/lote/detalhe/32625", "VW; FOX 1.6 GII; 2013/2014; PRATA; ALCO./GASOL.")</f>
      </c>
      <c r="C22" s="4" t="inlineStr">
        <is>
          <t>Vendido</t>
        </is>
      </c>
      <c r="D22" s="4" t="inlineStr">
        <is>
          <t>29</t>
        </is>
      </c>
      <c r="E22" s="5" t="inlineStr">
        <is>
          <t>18.500,00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=HYPERLINK("https://www.leilaoonline.com.br/lote/detalhe/32157", "079")</f>
      </c>
      <c r="B23" s="4" t="s">
        <f>=HYPERLINK("https://www.leilaoonline.com.br/lote/detalhe/32157", "AUDI A3 1.8; 1999/1999; PRATA; GASOLINA")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7.100,00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=HYPERLINK("https://www.leilaoonline.com.br/lote/detalhe/32632", "080")</f>
      </c>
      <c r="B24" s="4" t="s">
        <f>=HYPERLINK("https://www.leilaoonline.com.br/lote/detalhe/32632", "I FIAT / PALIO ATTRACT 1.0; 2012/2013; CINZA; ALCO./GASOLINA")</f>
      </c>
      <c r="C24" s="4" t="inlineStr">
        <is>
          <t>Não vendido</t>
        </is>
      </c>
      <c r="D24" s="4" t="inlineStr">
        <is>
          <t>25</t>
        </is>
      </c>
      <c r="E24" s="5" t="inlineStr">
        <is>
          <t>18.250,00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=HYPERLINK("https://www.leilaoonline.com.br/lote/detalhe/32155", "081")</f>
      </c>
      <c r="B25" s="4" t="s">
        <f>=HYPERLINK("https://www.leilaoonline.com.br/lote/detalhe/32155", "HONDA, FIT LX CVT, 2015/2016, CINZA; ALCO./GASOL.,")</f>
      </c>
      <c r="C25" s="4" t="inlineStr">
        <is>
          <t>Não vendido</t>
        </is>
      </c>
      <c r="D25" s="4" t="inlineStr">
        <is>
          <t>9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=HYPERLINK("https://www.leilaoonline.com.br/lote/detalhe/32626", "082")</f>
      </c>
      <c r="B26" s="4" t="s">
        <f>=HYPERLINK("https://www.leilaoonline.com.br/lote/detalhe/32626", "NISSAM; MARCH 1.0 FLEX; 2011/2013; PRETA; ALCO./GASOL.")</f>
      </c>
      <c r="C26" s="4" t="inlineStr">
        <is>
          <t>Não vendido</t>
        </is>
      </c>
      <c r="D26" s="4" t="inlineStr">
        <is>
          <t>9</t>
        </is>
      </c>
      <c r="E26" s="5" t="inlineStr">
        <is>
          <t>14.750,00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=HYPERLINK("https://www.leilaoonline.com.br/lote/detalhe/32159", "083")</f>
      </c>
      <c r="B27" s="4" t="s">
        <f>=HYPERLINK("https://www.leilaoonline.com.br/lote/detalhe/32159", "HONDA; CITY EX CVT; 2017/2017; CINZA; ALCO./GASOL.")</f>
      </c>
      <c r="C27" s="4" t="inlineStr">
        <is>
          <t>Não vendido</t>
        </is>
      </c>
      <c r="D27" s="4" t="inlineStr">
        <is>
          <t>12</t>
        </is>
      </c>
      <c r="E27" s="5" t="inlineStr">
        <is>
          <t>29.000,00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=HYPERLINK("https://www.leilaoonline.com.br/lote/detalhe/32153", "084")</f>
      </c>
      <c r="B28" s="4" t="s">
        <f>=HYPERLINK("https://www.leilaoonline.com.br/lote/detalhe/32153", "FIAT; DOBLO ESSENCE 1.8; 2013/2013; PRATA; ALCO./GASOL/GNV - 7 lugares")</f>
      </c>
      <c r="C28" s="4" t="inlineStr">
        <is>
          <t>Não vendido</t>
        </is>
      </c>
      <c r="D28" s="4" t="inlineStr">
        <is>
          <t>41</t>
        </is>
      </c>
      <c r="E28" s="5" t="inlineStr">
        <is>
          <t>31.750,00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=HYPERLINK("https://www.leilaoonline.com.br/lote/detalhe/32164", "085")</f>
      </c>
      <c r="B29" s="4" t="s">
        <f>=HYPERLINK("https://www.leilaoonline.com.br/lote/detalhe/32164", "HONDA; CITY EXL; 2009/2010; CINZA; ALCO./GASOL.")</f>
      </c>
      <c r="C29" s="4" t="inlineStr">
        <is>
          <t>Não vendido</t>
        </is>
      </c>
      <c r="D29" s="4" t="inlineStr">
        <is>
          <t>30</t>
        </is>
      </c>
      <c r="E29" s="5" t="inlineStr">
        <is>
          <t>22.000,00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=HYPERLINK("https://www.leilaoonline.com.br/lote/detalhe/32162", "086")</f>
      </c>
      <c r="B30" s="4" t="s">
        <f>=HYPERLINK("https://www.leilaoonline.com.br/lote/detalhe/32162", "NISSAM; LIVINA 16S; 2011/2012; PRATA; GASOLINA")</f>
      </c>
      <c r="C30" s="4" t="inlineStr">
        <is>
          <t>Não vendido</t>
        </is>
      </c>
      <c r="D30" s="4" t="inlineStr">
        <is>
          <t>6</t>
        </is>
      </c>
      <c r="E30" s="5" t="inlineStr">
        <is>
          <t>11.750,00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=HYPERLINK("https://www.leilaoonline.com.br/lote/detalhe/32161", "087")</f>
      </c>
      <c r="B31" s="4" t="s">
        <f>=HYPERLINK("https://www.leilaoonline.com.br/lote/detalhe/32161", "I; RENAULT; CLIO PRI 1616VS; 2007/2008; CINZA; ALCO/GASOL")</f>
      </c>
      <c r="C31" s="4" t="inlineStr">
        <is>
          <t>Não vendido</t>
        </is>
      </c>
      <c r="D31" s="4" t="inlineStr">
        <is>
          <t>27</t>
        </is>
      </c>
      <c r="E31" s="5" t="inlineStr">
        <is>
          <t>8.600,00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=HYPERLINK("https://www.leilaoonline.com.br/lote/detalhe/32399", "088")</f>
      </c>
      <c r="B32" s="4" t="s">
        <f>=HYPERLINK("https://www.leilaoonline.com.br/lote/detalhe/32399", "VW/VOYAGE GLS, 1988/1988, VERMELHO; ALCOOL - "PLACA PRETA"")</f>
      </c>
      <c r="C32" s="4" t="inlineStr">
        <is>
          <t>Não vendido</t>
        </is>
      </c>
      <c r="D32" s="4" t="inlineStr">
        <is>
          <t>31</t>
        </is>
      </c>
      <c r="E32" s="5" t="inlineStr">
        <is>
          <t>7.950,00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=HYPERLINK("https://www.leilaoonline.com.br/lote/detalhe/32160", "089")</f>
      </c>
      <c r="B33" s="4" t="s">
        <f>=HYPERLINK("https://www.leilaoonline.com.br/lote/detalhe/32160", "HONDA; CR-V EXL; 2010/2011; CINZA; GASOLINA; APROX. 50.000KM")</f>
      </c>
      <c r="C33" s="4" t="inlineStr">
        <is>
          <t>Não vendido</t>
        </is>
      </c>
      <c r="D33" s="4" t="inlineStr">
        <is>
          <t>21</t>
        </is>
      </c>
      <c r="E33" s="5" t="inlineStr">
        <is>
          <t>28.250,00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=HYPERLINK("https://www.leilaoonline.com.br/lote/detalhe/32642", "090")</f>
      </c>
      <c r="B34" s="4" t="s">
        <f>=HYPERLINK("https://www.leilaoonline.com.br/lote/detalhe/32642", "GM/ CORSA WIND; 1997/1997; VERMELHA; GASOL - TURBO SUSPENSÃO A AR")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5.800,00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=HYPERLINK("https://www.leilaoonline.com.br/lote/detalhe/32715", "091")</f>
      </c>
      <c r="B35" s="4" t="s">
        <f>=HYPERLINK("https://www.leilaoonline.com.br/lote/detalhe/32715", "GM/CELTA 2P LIFE; 2010/2011; ALCO./GASOL.")</f>
      </c>
      <c r="C35" s="4" t="inlineStr">
        <is>
          <t>Vendido</t>
        </is>
      </c>
      <c r="D35" s="4" t="inlineStr">
        <is>
          <t>25</t>
        </is>
      </c>
      <c r="E35" s="5" t="inlineStr">
        <is>
          <t>9.600,00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=HYPERLINK("https://www.leilaoonline.com.br/lote/detalhe/32158", "093")</f>
      </c>
      <c r="B36" s="4" t="s">
        <f>=HYPERLINK("https://www.leilaoonline.com.br/lote/detalhe/32158", "HONDA, FIT LX CVT, 2017/2017, PRATA; ALCO./GASOL.,")</f>
      </c>
      <c r="C36" s="4" t="inlineStr">
        <is>
          <t>Não vendido</t>
        </is>
      </c>
      <c r="D36" s="4" t="inlineStr">
        <is>
          <t>35</t>
        </is>
      </c>
      <c r="E36" s="5" t="inlineStr">
        <is>
          <t>38.000,00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=HYPERLINK("https://www.leilaoonline.com.br/lote/detalhe/32189", "094")</f>
      </c>
      <c r="B37" s="4" t="s">
        <f>=HYPERLINK("https://www.leilaoonline.com.br/lote/detalhe/32189", "GM; CAPTIVA SPORT FWD; 2008/2009; AZUL; GASOLINA")</f>
      </c>
      <c r="C37" s="4" t="inlineStr">
        <is>
          <t>Não vendido</t>
        </is>
      </c>
      <c r="D37" s="4" t="inlineStr">
        <is>
          <t>45</t>
        </is>
      </c>
      <c r="E37" s="5" t="inlineStr">
        <is>
          <t>22.750,00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=HYPERLINK("https://www.leilaoonline.com.br/lote/detalhe/32166", "096")</f>
      </c>
      <c r="B38" s="4" t="s">
        <f>=HYPERLINK("https://www.leilaoonline.com.br/lote/detalhe/32166", "HONDA CITY EX FLEX; 2011/2012; CINZA; ALCO./GASOL")</f>
      </c>
      <c r="C38" s="4" t="inlineStr">
        <is>
          <t>Não vendido</t>
        </is>
      </c>
      <c r="D38" s="4" t="inlineStr">
        <is>
          <t>49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=HYPERLINK("https://www.leilaoonline.com.br/lote/detalhe/32401", "097")</f>
      </c>
      <c r="B39" s="4" t="s">
        <f>=HYPERLINK("https://www.leilaoonline.com.br/lote/detalhe/32401", "HONDA/FIT LX CVT, ANO/MOD 2017/2018, FLEX, AZUL")</f>
      </c>
      <c r="C39" s="4" t="inlineStr">
        <is>
          <t>Não vendido</t>
        </is>
      </c>
      <c r="D39" s="4" t="inlineStr">
        <is>
          <t>58</t>
        </is>
      </c>
      <c r="E39" s="5" t="inlineStr">
        <is>
          <t>42.750,00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=HYPERLINK("https://www.leilaoonline.com.br/lote/detalhe/32167", "099")</f>
      </c>
      <c r="B40" s="4" t="s">
        <f>=HYPERLINK("https://www.leilaoonline.com.br/lote/detalhe/32167", "VW; FUSCA 1300; 1967/1967; BRANCA; GASOLINA - com ar condicionado; placa preta 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14.500,00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=HYPERLINK("https://www.leilaoonline.com.br/lote/detalhe/32400", "100")</f>
      </c>
      <c r="B41" s="4" t="s">
        <f>=HYPERLINK("https://www.leilaoonline.com.br/lote/detalhe/32400", "VW/GOL, ANO 1989, ALCOOL, VERM")</f>
      </c>
      <c r="C41" s="4" t="inlineStr">
        <is>
          <t>Não vendido</t>
        </is>
      </c>
      <c r="D41" s="4" t="inlineStr">
        <is>
          <t>23</t>
        </is>
      </c>
      <c r="E41" s="5" t="inlineStr">
        <is>
          <t>7.000,00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=HYPERLINK("https://www.leilaoonline.com.br/lote/detalhe/32168", "101")</f>
      </c>
      <c r="B42" s="4" t="s">
        <f>=HYPERLINK("https://www.leilaoonline.com.br/lote/detalhe/32168", "VW; PUMA GTE; 1977/1977; VERMELHA; GASOLINA")</f>
      </c>
      <c r="C42" s="4" t="inlineStr">
        <is>
          <t>Não vendido</t>
        </is>
      </c>
      <c r="D42" s="4" t="inlineStr">
        <is>
          <t>25</t>
        </is>
      </c>
      <c r="E42" s="5" t="inlineStr">
        <is>
          <t>9.250,00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=HYPERLINK("https://www.leilaoonline.com.br/lote/detalhe/32165", "102")</f>
      </c>
      <c r="B43" s="4" t="s">
        <f>=HYPERLINK("https://www.leilaoonline.com.br/lote/detalhe/32165", "I; M.BENZ C300; 2010/2010; GASOLINA; PRATA")</f>
      </c>
      <c r="C43" s="4" t="inlineStr">
        <is>
          <t>Não vendido</t>
        </is>
      </c>
      <c r="D43" s="4" t="inlineStr">
        <is>
          <t>31</t>
        </is>
      </c>
      <c r="E43" s="5" t="inlineStr">
        <is>
          <t>47.500,00</t>
        </is>
      </c>
      <c r="F43" s="4" t="inlineStr">
        <is>
          <t>1000.00</t>
        </is>
      </c>
    </row>
    <row collapsed="false" customFormat="false" customHeight="false" hidden="false" ht="12.1" outlineLevel="0" r="44">
      <c r="A44" s="5" t="s">
        <f>=HYPERLINK("https://www.leilaoonline.com.br/lote/detalhe/32170", "103")</f>
      </c>
      <c r="B44" s="4" t="s">
        <f>=HYPERLINK("https://www.leilaoonline.com.br/lote/detalhe/32170", "FORD; FOCUS GH 2LHC FLEX; 2010/2010; VERMELHA; ALCO./GASOL")</f>
      </c>
      <c r="C44" s="4" t="inlineStr">
        <is>
          <t>Não vendido</t>
        </is>
      </c>
      <c r="D44" s="4" t="inlineStr">
        <is>
          <t>44</t>
        </is>
      </c>
      <c r="E44" s="5" t="inlineStr">
        <is>
          <t>19.000,00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=HYPERLINK("https://www.leilaoonline.com.br/lote/detalhe/32172", "105")</f>
      </c>
      <c r="B45" s="4" t="s">
        <f>=HYPERLINK("https://www.leilaoonline.com.br/lote/detalhe/32172", "HONDA CITY LX CVT, 2017/2017,CINZA; ALCO./GAS")</f>
      </c>
      <c r="C45" s="4" t="inlineStr">
        <is>
          <t>Não vendido</t>
        </is>
      </c>
      <c r="D45" s="4" t="inlineStr">
        <is>
          <t>41</t>
        </is>
      </c>
      <c r="E45" s="5" t="inlineStr">
        <is>
          <t>36.500,00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=HYPERLINK("https://www.leilaoonline.com.br/lote/detalhe/32180", "110")</f>
      </c>
      <c r="B46" s="4" t="s">
        <f>=HYPERLINK("https://www.leilaoonline.com.br/lote/detalhe/32180", "I/ GM; CLASSIC LIFE; 2007/2007; PRATA; ALCO./GASOL.")</f>
      </c>
      <c r="C46" s="4" t="inlineStr">
        <is>
          <t>Vendido</t>
        </is>
      </c>
      <c r="D46" s="4" t="inlineStr">
        <is>
          <t>29</t>
        </is>
      </c>
      <c r="E46" s="5" t="inlineStr">
        <is>
          <t>7.000,00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=HYPERLINK("https://www.leilaoonline.com.br/lote/detalhe/32171", "112")</f>
      </c>
      <c r="B47" s="4" t="s">
        <f>=HYPERLINK("https://www.leilaoonline.com.br/lote/detalhe/32171", "HONDA FIT EX; 2008/2008; BRANCA; GASOLINA")</f>
      </c>
      <c r="C47" s="4" t="inlineStr">
        <is>
          <t>Não vendido</t>
        </is>
      </c>
      <c r="D47" s="4" t="inlineStr">
        <is>
          <t>35</t>
        </is>
      </c>
      <c r="E47" s="5" t="inlineStr">
        <is>
          <t>17.000,00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=HYPERLINK("https://www.leilaoonline.com.br/lote/detalhe/32175", "117")</f>
      </c>
      <c r="B48" s="4" t="s">
        <f>=HYPERLINK("https://www.leilaoonline.com.br/lote/detalhe/32175", "VW; PARATI CL; 1989/1990; BRANCA; ALCOOL")</f>
      </c>
      <c r="C48" s="4" t="inlineStr">
        <is>
          <t>Não vendido</t>
        </is>
      </c>
      <c r="D48" s="4" t="inlineStr">
        <is>
          <t>22</t>
        </is>
      </c>
      <c r="E48" s="5" t="inlineStr">
        <is>
          <t>4.600,00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=HYPERLINK("https://www.leilaoonline.com.br/lote/detalhe/32176", "118")</f>
      </c>
      <c r="B49" s="4" t="s">
        <f>=HYPERLINK("https://www.leilaoonline.com.br/lote/detalhe/32176", "AUDI; A3; 1997/1997; VERMELHA; GASOLINA")</f>
      </c>
      <c r="C49" s="4" t="inlineStr">
        <is>
          <t>Não vendido</t>
        </is>
      </c>
      <c r="D49" s="4" t="inlineStr">
        <is>
          <t>21</t>
        </is>
      </c>
      <c r="E49" s="5" t="inlineStr">
        <is>
          <t>5.750,00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=HYPERLINK("https://www.leilaoonline.com.br/lote/detalhe/32177", "119")</f>
      </c>
      <c r="B50" s="4" t="s">
        <f>=HYPERLINK("https://www.leilaoonline.com.br/lote/detalhe/32177", "I/FORD; ESCORT GL X 16VF; 1998/1998; CINZA; GASOLINA")</f>
      </c>
      <c r="C50" s="4" t="inlineStr">
        <is>
          <t>Não vendido</t>
        </is>
      </c>
      <c r="D50" s="4" t="inlineStr">
        <is>
          <t>11</t>
        </is>
      </c>
      <c r="E50" s="5" t="inlineStr">
        <is>
          <t>3.650,00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=HYPERLINK("https://www.leilaoonline.com.br/lote/detalhe/32178", "120")</f>
      </c>
      <c r="B51" s="4" t="s">
        <f>=HYPERLINK("https://www.leilaoonline.com.br/lote/detalhe/32178", "GM; VECTRA SEDAN ELITE; 2008/2009; PRETA; ALCO./GASOL.")</f>
      </c>
      <c r="C51" s="4" t="inlineStr">
        <is>
          <t>Não vendido</t>
        </is>
      </c>
      <c r="D51" s="4" t="inlineStr">
        <is>
          <t>19</t>
        </is>
      </c>
      <c r="E51" s="5" t="inlineStr">
        <is>
          <t>16.250,00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=HYPERLINK("https://www.leilaoonline.com.br/lote/detalhe/32181", "128")</f>
      </c>
      <c r="B52" s="4" t="s">
        <f>=HYPERLINK("https://www.leilaoonline.com.br/lote/detalhe/32181", "IMP/ FORD ESCORT RS 16V; 1997/1998; VERMELHA")</f>
      </c>
      <c r="C52" s="4" t="inlineStr">
        <is>
          <t>Não vendido</t>
        </is>
      </c>
      <c r="D52" s="4" t="inlineStr">
        <is>
          <t>5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=HYPERLINK("https://www.leilaoonline.com.br/lote/detalhe/32182", "129")</f>
      </c>
      <c r="B53" s="4" t="s">
        <f>=HYPERLINK("https://www.leilaoonline.com.br/lote/detalhe/32182", "FIAT MAREA SX; 2001/2001; PRETA; GASOLINA")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4.500,00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=HYPERLINK("https://www.leilaoonline.com.br/lote/detalhe/32638", "400")</f>
      </c>
      <c r="B54" s="4" t="s">
        <f>=HYPERLINK("https://www.leilaoonline.com.br/lote/detalhe/32638", "TAMPÃO PARA CAÇAMBA DE CAMINHONETE MEDIDAS 1,65M X 0,94M")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=HYPERLINK("https://www.leilaoonline.com.br/lote/detalhe/32186", "403")</f>
      </c>
      <c r="B55" s="4" t="s">
        <f>=HYPERLINK("https://www.leilaoonline.com.br/lote/detalhe/32186", "JOGO DE RODAS ORIGINAL FERRARI COM PNEUS 225/45/19")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1.450,00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=HYPERLINK("https://www.leilaoonline.com.br/lote/detalhe/32187", "404")</f>
      </c>
      <c r="B56" s="4" t="s">
        <f>=HYPERLINK("https://www.leilaoonline.com.br/lote/detalhe/32187", "JOGO DE RODAS LAMBORGHINI COM PNEUS 225/45/19")</f>
      </c>
      <c r="C56" s="4" t="inlineStr">
        <is>
          <t>Não vendido</t>
        </is>
      </c>
      <c r="D56" s="4" t="inlineStr">
        <is>
          <t>4</t>
        </is>
      </c>
      <c r="E56" s="5" t="inlineStr">
        <is>
          <t>1.500,00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=HYPERLINK("https://www.leilaoonline.com.br/lote/detalhe/32188", "405")</f>
      </c>
      <c r="B57" s="4" t="s">
        <f>=HYPERLINK("https://www.leilaoonline.com.br/lote/detalhe/32188", "JOGO DE RODAS MERCEDES ARO 18")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1.150,00</t>
        </is>
      </c>
      <c r="F57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2026-06-20T02:40:26.00Z</dcterms:created>
  <dc:creator>Tellks Tecnologia</dc:creator>
  <cp:revision>0</cp:revision>
</cp:coreProperties>
</file>