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Etios 15 • Fit 18 • City 17 • Palio 13 • March 13 • Doblo 13 • M.Benz C300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13/09/2019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=HYPERLINK("https://www.leilaoonline.com.br/lote/detalhe/33251", "048")</f>
      </c>
      <c r="B11" s="4" t="s">
        <f>=HYPERLINK("https://www.leilaoonline.com.br/lote/detalhe/33251", "VW; FUSCA 1300; 1968/1968; VERMELHA; GASOLINA; RODAS EMP")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=HYPERLINK("https://www.leilaoonline.com.br/lote/detalhe/33250", "049")</f>
      </c>
      <c r="B12" s="4" t="s">
        <f>=HYPERLINK("https://www.leilaoonline.com.br/lote/detalhe/33250", "VW; GOL CL; 1989/1989; CINZA; ALCOOL - TURBO")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=HYPERLINK("https://www.leilaoonline.com.br/lote/detalhe/33132", "050")</f>
      </c>
      <c r="B13" s="4" t="s">
        <f>=HYPERLINK("https://www.leilaoonline.com.br/lote/detalhe/33132", "RENAULT DUSTER 16 D 4X2; 2015/2016; PRETA; ALCO./GASOL.")</f>
      </c>
      <c r="C13" s="4" t="inlineStr">
        <is>
          <t>Não vendido</t>
        </is>
      </c>
      <c r="D13" s="4" t="inlineStr">
        <is>
          <t>47</t>
        </is>
      </c>
      <c r="E13" s="5" t="inlineStr">
        <is>
          <t>33.000,00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=HYPERLINK("https://www.leilaoonline.com.br/lote/detalhe/33131", "051")</f>
      </c>
      <c r="B14" s="4" t="s">
        <f>=HYPERLINK("https://www.leilaoonline.com.br/lote/detalhe/33131", "IMP. VW GOLF GL 1.8 MI; 1997/1997; PRETA; GASOLINA - ÚNICO DONO, MANUAL, CHAVE RESERVA")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=HYPERLINK("https://www.leilaoonline.com.br/lote/detalhe/33130", "052")</f>
      </c>
      <c r="B15" s="4" t="s">
        <f>=HYPERLINK("https://www.leilaoonline.com.br/lote/detalhe/33130", "I/ VW JETTA VARIANT; 2009/2009; PRETA; GASOLINA")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21.250,00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=HYPERLINK("https://www.leilaoonline.com.br/lote/detalhe/33127", "053")</f>
      </c>
      <c r="B16" s="4" t="s">
        <f>=HYPERLINK("https://www.leilaoonline.com.br/lote/detalhe/33127", "HONDA FIT EX CVT, 2015/2016, CINZA; ALCO./GAS 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37.500,00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=HYPERLINK("https://www.leilaoonline.com.br/lote/detalhe/33126", "054")</f>
      </c>
      <c r="B17" s="4" t="s">
        <f>=HYPERLINK("https://www.leilaoonline.com.br/lote/detalhe/33126", "CHEVROLET; SPIN 1.8L AT LTZ; 2013/2013; PRETA; ALCO./GASOL.; 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27.800,00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=HYPERLINK("https://www.leilaoonline.com.br/lote/detalhe/33125", "055")</f>
      </c>
      <c r="B18" s="4" t="s">
        <f>=HYPERLINK("https://www.leilaoonline.com.br/lote/detalhe/33125", "TOYOTA; YARIS SD XL 15 AT; 2019/2019; PRATA; ALCO./GASOL - APENAS 645KM")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48.050,00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=HYPERLINK("https://www.leilaoonline.com.br/lote/detalhe/33124", "056")</f>
      </c>
      <c r="B19" s="4" t="s">
        <f>=HYPERLINK("https://www.leilaoonline.com.br/lote/detalhe/33124", "I/ NISSAN VERSA 16SL FLEX; 2013/2014; BRANCA; ALCO./GASOL;")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16.800,00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=HYPERLINK("https://www.leilaoonline.com.br/lote/detalhe/32972", "057")</f>
      </c>
      <c r="B20" s="4" t="s">
        <f>=HYPERLINK("https://www.leilaoonline.com.br/lote/detalhe/32972", "FORD; FOCUS GH 2LHC FLEX; 2010/2010; VERMELHA; ALCO./GASOL")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20.250,00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=HYPERLINK("https://www.leilaoonline.com.br/lote/detalhe/33116", "058")</f>
      </c>
      <c r="B21" s="4" t="s">
        <f>=HYPERLINK("https://www.leilaoonline.com.br/lote/detalhe/33116", "MITSUBISHI; PAJERO HD "2.5 turbo 4x4", 2010/2011; AMARELA, DIESEL")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34.750,00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=HYPERLINK("https://www.leilaoonline.com.br/lote/detalhe/32941", "059")</f>
      </c>
      <c r="B22" s="4" t="s">
        <f>=HYPERLINK("https://www.leilaoonline.com.br/lote/detalhe/32941", "HONDA / FIT LX CVT; 2017/2018, FLEX, CINZA - APROX. 13.000KM")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41.000,00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=HYPERLINK("https://www.leilaoonline.com.br/lote/detalhe/33112", "060")</f>
      </c>
      <c r="B23" s="4" t="s">
        <f>=HYPERLINK("https://www.leilaoonline.com.br/lote/detalhe/33112", "RENAULT/ SANDERO AUT1016V; 2014/2014; VERMELHA; ALCO,/GASOL")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16.850,00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=HYPERLINK("https://www.leilaoonline.com.br/lote/detalhe/33111", "061")</f>
      </c>
      <c r="B24" s="4" t="s">
        <f>=HYPERLINK("https://www.leilaoonline.com.br/lote/detalhe/33111", "I/ FORD RANGER XLS CS2 25; 2014/2015; PRETA; ALCO./GASOL.")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41.000,00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=HYPERLINK("https://www.leilaoonline.com.br/lote/detalhe/33095", "062")</f>
      </c>
      <c r="B25" s="4" t="s">
        <f>=HYPERLINK("https://www.leilaoonline.com.br/lote/detalhe/33095", "HONDA, FIT LX CVT, 2017/2017, PRATA; ALCO./GASOL.,")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24.500,00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=HYPERLINK("https://www.leilaoonline.com.br/lote/detalhe/33099", "063")</f>
      </c>
      <c r="B26" s="4" t="s">
        <f>=HYPERLINK("https://www.leilaoonline.com.br/lote/detalhe/33099", "TOYOTA; ETIOS SEDAN XS; 2014/2014; PRATA; ALCO./GASOL.")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=HYPERLINK("https://www.leilaoonline.com.br/lote/detalhe/33097", "064")</f>
      </c>
      <c r="B27" s="4" t="s">
        <f>=HYPERLINK("https://www.leilaoonline.com.br/lote/detalhe/33097", "HONDA; CIVIC LXL; 2012/2012; BRANCA; ALCO./GASOL - PLACA ODF-6915")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34.250,00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=HYPERLINK("https://www.leilaoonline.com.br/lote/detalhe/32969", "065")</f>
      </c>
      <c r="B28" s="4" t="s">
        <f>=HYPERLINK("https://www.leilaoonline.com.br/lote/detalhe/32969", "I; M.BENZ C300; 2010/2010; GASOLINA; PRATA")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30.000,00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=HYPERLINK("https://www.leilaoonline.com.br/lote/detalhe/33096", "066")</f>
      </c>
      <c r="B29" s="4" t="s">
        <f>=HYPERLINK("https://www.leilaoonline.com.br/lote/detalhe/33096", "MITSUBISHI; LANCER 2.0 "CVT", 2013/2014; GASOLINA; BRANCA, - APROX. 38.000KM")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28.250,00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=HYPERLINK("https://www.leilaoonline.com.br/lote/detalhe/33114", "067")</f>
      </c>
      <c r="B30" s="4" t="s">
        <f>=HYPERLINK("https://www.leilaoonline.com.br/lote/detalhe/33114", "CHEVROLET/ CELTA 1.0 LT; 2011/2012; CINZA; ALCO./GASOL.- COMPLETO")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13.750,00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=HYPERLINK("https://www.leilaoonline.com.br/lote/detalhe/33065", "068")</f>
      </c>
      <c r="B31" s="4" t="s">
        <f>=HYPERLINK("https://www.leilaoonline.com.br/lote/detalhe/33065", "HONDA CITY LX, 2010/2011,DOURADO; ALCO./GAS")</f>
      </c>
      <c r="C31" s="4" t="inlineStr">
        <is>
          <t>Vendido</t>
        </is>
      </c>
      <c r="D31" s="4" t="inlineStr">
        <is>
          <t>31</t>
        </is>
      </c>
      <c r="E31" s="5" t="inlineStr">
        <is>
          <t>20.750,00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=HYPERLINK("https://www.leilaoonline.com.br/lote/detalhe/32946", "069")</f>
      </c>
      <c r="B32" s="4" t="s">
        <f>=HYPERLINK("https://www.leilaoonline.com.br/lote/detalhe/32946", "TOYOTA; ETIOS HB X; 2015/2015; BRANCA; ALCO./GASOL.")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16.000,00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=HYPERLINK("https://www.leilaoonline.com.br/lote/detalhe/33117", "070")</f>
      </c>
      <c r="B33" s="4" t="s">
        <f>=HYPERLINK("https://www.leilaoonline.com.br/lote/detalhe/33117", "MOTO REVO KREW 212 CC 7HP - SEM DIREITO A DOCUMENTAÇÃO")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1.400,00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=HYPERLINK("https://www.leilaoonline.com.br/lote/detalhe/33011", "071")</f>
      </c>
      <c r="B34" s="4" t="s">
        <f>=HYPERLINK("https://www.leilaoonline.com.br/lote/detalhe/33011", "HONDA CITY LX CVT, 2017/2017,CINZA; ALCO./GAS")</f>
      </c>
      <c r="C34" s="4" t="inlineStr">
        <is>
          <t>Vendido</t>
        </is>
      </c>
      <c r="D34" s="4" t="inlineStr">
        <is>
          <t>36</t>
        </is>
      </c>
      <c r="E34" s="5" t="inlineStr">
        <is>
          <t>37.000,00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=HYPERLINK("https://www.leilaoonline.com.br/lote/detalhe/32940", "072")</f>
      </c>
      <c r="B35" s="4" t="s">
        <f>=HYPERLINK("https://www.leilaoonline.com.br/lote/detalhe/32940", "MITSUBISHI; LANCER 2.0 "CVT", 2011/2012; GASOLINA; PRETA,")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=HYPERLINK("https://www.leilaoonline.com.br/lote/detalhe/33012", "073")</f>
      </c>
      <c r="B36" s="4" t="s">
        <f>=HYPERLINK("https://www.leilaoonline.com.br/lote/detalhe/33012", "VW; JETTA 2.0; PRATA; 2012/2012; ALCO./GASOL")</f>
      </c>
      <c r="C36" s="4" t="inlineStr">
        <is>
          <t>Vendido</t>
        </is>
      </c>
      <c r="D36" s="4" t="inlineStr">
        <is>
          <t>25</t>
        </is>
      </c>
      <c r="E36" s="5" t="inlineStr">
        <is>
          <t>29.750,00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=HYPERLINK("https://www.leilaoonline.com.br/lote/detalhe/32943", "074")</f>
      </c>
      <c r="B37" s="4" t="s">
        <f>=HYPERLINK("https://www.leilaoonline.com.br/lote/detalhe/32943", "HONDA; CR-V LX; 2008/2008; PRATA; GASOL")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27.000,00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=HYPERLINK("https://www.leilaoonline.com.br/lote/detalhe/32944", "075")</f>
      </c>
      <c r="B38" s="4" t="s">
        <f>=HYPERLINK("https://www.leilaoonline.com.br/lote/detalhe/32944", "FIAT; PALIO FIRE ECONOMY; 2009/2010; ALCO,/GASOL")</f>
      </c>
      <c r="C38" s="4" t="inlineStr">
        <is>
          <t>Não vendido</t>
        </is>
      </c>
      <c r="D38" s="4" t="inlineStr">
        <is>
          <t>31</t>
        </is>
      </c>
      <c r="E38" s="5" t="inlineStr">
        <is>
          <t>7.600,00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=HYPERLINK("https://www.leilaoonline.com.br/lote/detalhe/32945", "076")</f>
      </c>
      <c r="B39" s="4" t="s">
        <f>=HYPERLINK("https://www.leilaoonline.com.br/lote/detalhe/32945", "NISSAM; TIIDA SEDAN 18F; 2011/2012; PRATA; ALCO./GASOL.")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10.750,00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=HYPERLINK("https://www.leilaoonline.com.br/lote/detalhe/33128", "079")</f>
      </c>
      <c r="B40" s="4" t="s">
        <f>=HYPERLINK("https://www.leilaoonline.com.br/lote/detalhe/33128", "HONDA; CITY LX FLEX; 2009/2010; PRETA; ALCO./GASOL")</f>
      </c>
      <c r="C40" s="4" t="inlineStr">
        <is>
          <t>Vendido</t>
        </is>
      </c>
      <c r="D40" s="4" t="inlineStr">
        <is>
          <t>16</t>
        </is>
      </c>
      <c r="E40" s="5" t="inlineStr">
        <is>
          <t>18.250,00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=HYPERLINK("https://www.leilaoonline.com.br/lote/detalhe/32948", "081")</f>
      </c>
      <c r="B41" s="4" t="s">
        <f>=HYPERLINK("https://www.leilaoonline.com.br/lote/detalhe/32948", "HONDA, FIT LX CVT, 2015/2016, CINZA; ALCO./GASOL.,")</f>
      </c>
      <c r="C41" s="4" t="inlineStr">
        <is>
          <t>Não vendido</t>
        </is>
      </c>
      <c r="D41" s="4" t="inlineStr">
        <is>
          <t>18</t>
        </is>
      </c>
      <c r="E41" s="5" t="inlineStr">
        <is>
          <t>31.000,00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=HYPERLINK("https://www.leilaoonline.com.br/lote/detalhe/32955", "082")</f>
      </c>
      <c r="B42" s="4" t="s">
        <f>=HYPERLINK("https://www.leilaoonline.com.br/lote/detalhe/32955", "NISSAM; MARCH 1.0 FLEX; 2012/2013; PRETA; ALCO./GASOL.")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13.500,00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=HYPERLINK("https://www.leilaoonline.com.br/lote/detalhe/32950", "083")</f>
      </c>
      <c r="B43" s="4" t="s">
        <f>=HYPERLINK("https://www.leilaoonline.com.br/lote/detalhe/32950", "HONDA; CITY EX CVT; 2017/2017; CINZA; ALCO./GASOL.")</f>
      </c>
      <c r="C43" s="4" t="inlineStr">
        <is>
          <t>Não vendido</t>
        </is>
      </c>
      <c r="D43" s="4" t="inlineStr">
        <is>
          <t>7</t>
        </is>
      </c>
      <c r="E43" s="5" t="inlineStr">
        <is>
          <t>35.500,00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=HYPERLINK("https://www.leilaoonline.com.br/lote/detalhe/32947", "084")</f>
      </c>
      <c r="B44" s="4" t="s">
        <f>=HYPERLINK("https://www.leilaoonline.com.br/lote/detalhe/32947", "FIAT; DOBLO ESSENCE 1.8; 2013/2013; PRATA; ALCO./GASOL/GNV - 7 lugares")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13.250,00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=HYPERLINK("https://www.leilaoonline.com.br/lote/detalhe/33093", "085")</f>
      </c>
      <c r="B45" s="4" t="s">
        <f>=HYPERLINK("https://www.leilaoonline.com.br/lote/detalhe/33093", "HONDA; CITY EXL; 2009/2010; CINZA; ALCO./GASOL.")</f>
      </c>
      <c r="C45" s="4" t="inlineStr">
        <is>
          <t>Vendido</t>
        </is>
      </c>
      <c r="D45" s="4" t="inlineStr">
        <is>
          <t>30</t>
        </is>
      </c>
      <c r="E45" s="5" t="inlineStr">
        <is>
          <t>22.000,00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=HYPERLINK("https://www.leilaoonline.com.br/lote/detalhe/32953", "086")</f>
      </c>
      <c r="B46" s="4" t="s">
        <f>=HYPERLINK("https://www.leilaoonline.com.br/lote/detalhe/32953", "NISSAM; LIVINA 16S; 2011/2012; PRATA; GASOLINA")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11.750,00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=HYPERLINK("https://www.leilaoonline.com.br/lote/detalhe/32952", "087")</f>
      </c>
      <c r="B47" s="4" t="s">
        <f>=HYPERLINK("https://www.leilaoonline.com.br/lote/detalhe/32952", "I; RENAULT; CLIO PRI 1616VS; 2007/2008; CINZA; ALCO/GASOL")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=HYPERLINK("https://www.leilaoonline.com.br/lote/detalhe/32954", "088")</f>
      </c>
      <c r="B48" s="4" t="s">
        <f>=HYPERLINK("https://www.leilaoonline.com.br/lote/detalhe/32954", "VW/VOYAGE GLS, 1988/1988, VERMELHO; ALCOOL - "PLACA PRETA"")</f>
      </c>
      <c r="C48" s="4" t="inlineStr">
        <is>
          <t>Vendido</t>
        </is>
      </c>
      <c r="D48" s="4" t="inlineStr">
        <is>
          <t>44</t>
        </is>
      </c>
      <c r="E48" s="5" t="inlineStr">
        <is>
          <t>8.850,00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=HYPERLINK("https://www.leilaoonline.com.br/lote/detalhe/32951", "089")</f>
      </c>
      <c r="B49" s="4" t="s">
        <f>=HYPERLINK("https://www.leilaoonline.com.br/lote/detalhe/32951", "HONDA; CR-V EXL; 2010/2011; CINZA; GASOLINA; APROX. 50.000KM")</f>
      </c>
      <c r="C49" s="4" t="inlineStr">
        <is>
          <t>Não vendido</t>
        </is>
      </c>
      <c r="D49" s="4" t="inlineStr">
        <is>
          <t>15</t>
        </is>
      </c>
      <c r="E49" s="5" t="inlineStr">
        <is>
          <t>29.000,00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=HYPERLINK("https://www.leilaoonline.com.br/lote/detalhe/32957", "090")</f>
      </c>
      <c r="B50" s="4" t="s">
        <f>=HYPERLINK("https://www.leilaoonline.com.br/lote/detalhe/32957", "GM/ CORSA WIND; 1997/1997; VERMELHA; GASOL - TURBO SUSPENSÃO A AR")</f>
      </c>
      <c r="C50" s="4" t="inlineStr">
        <is>
          <t>Não vendido</t>
        </is>
      </c>
      <c r="D50" s="4" t="inlineStr">
        <is>
          <t>16</t>
        </is>
      </c>
      <c r="E50" s="5" t="inlineStr">
        <is>
          <t>5.150,00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=HYPERLINK("https://www.leilaoonline.com.br/lote/detalhe/33115", "091")</f>
      </c>
      <c r="B51" s="4" t="s">
        <f>=HYPERLINK("https://www.leilaoonline.com.br/lote/detalhe/33115", "FORD RANGER XL 13P; 2008/2009; BRANCA; DIESEL - CABINE DUPLA")</f>
      </c>
      <c r="C51" s="4" t="inlineStr">
        <is>
          <t>Vendido</t>
        </is>
      </c>
      <c r="D51" s="4" t="inlineStr">
        <is>
          <t>36</t>
        </is>
      </c>
      <c r="E51" s="5" t="inlineStr">
        <is>
          <t>30.000,00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=HYPERLINK("https://www.leilaoonline.com.br/lote/detalhe/33094", "094")</f>
      </c>
      <c r="B52" s="4" t="s">
        <f>=HYPERLINK("https://www.leilaoonline.com.br/lote/detalhe/33094", "GM; CAPTIVA SPORT FWD; 2008/2009; AZUL; GASOLINA")</f>
      </c>
      <c r="C52" s="4" t="inlineStr">
        <is>
          <t>Não vendido</t>
        </is>
      </c>
      <c r="D52" s="4" t="inlineStr">
        <is>
          <t>48</t>
        </is>
      </c>
      <c r="E52" s="5" t="inlineStr">
        <is>
          <t>23.250,00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=HYPERLINK("https://www.leilaoonline.com.br/lote/detalhe/33113", "096")</f>
      </c>
      <c r="B53" s="4" t="s">
        <f>=HYPERLINK("https://www.leilaoonline.com.br/lote/detalhe/33113", "HONDA CITY EX FLEX; 2011/2012; CINZA; ALCO./GASOL")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24.500,00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=HYPERLINK("https://www.leilaoonline.com.br/lote/detalhe/32968", "097")</f>
      </c>
      <c r="B54" s="4" t="s">
        <f>=HYPERLINK("https://www.leilaoonline.com.br/lote/detalhe/32968", "HONDA/FIT LX CVT, 2017/2018, AZUL, ALCO./GASOL")</f>
      </c>
      <c r="C54" s="4" t="inlineStr">
        <is>
          <t>Não vendido</t>
        </is>
      </c>
      <c r="D54" s="4" t="inlineStr">
        <is>
          <t>21</t>
        </is>
      </c>
      <c r="E54" s="5" t="inlineStr">
        <is>
          <t>36.000,00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=HYPERLINK("https://www.leilaoonline.com.br/lote/detalhe/32960", "099")</f>
      </c>
      <c r="B55" s="4" t="s">
        <f>=HYPERLINK("https://www.leilaoonline.com.br/lote/detalhe/32960", "VW; FUSCA 1300 (1600 cadastrado); 1967/1967; BRANCA; GASOLINA - com ar condicionado; placa preta 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13.500,00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=HYPERLINK("https://www.leilaoonline.com.br/lote/detalhe/32967", "100")</f>
      </c>
      <c r="B56" s="4" t="s">
        <f>=HYPERLINK("https://www.leilaoonline.com.br/lote/detalhe/32967", "VW/GOL, 1989/1989, ALCOOL, VERMELHA")</f>
      </c>
      <c r="C56" s="4" t="inlineStr">
        <is>
          <t>Não vendido</t>
        </is>
      </c>
      <c r="D56" s="4" t="inlineStr">
        <is>
          <t>33</t>
        </is>
      </c>
      <c r="E56" s="5" t="inlineStr">
        <is>
          <t>6.700,00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=HYPERLINK("https://www.leilaoonline.com.br/lote/detalhe/32961", "101")</f>
      </c>
      <c r="B57" s="4" t="s">
        <f>=HYPERLINK("https://www.leilaoonline.com.br/lote/detalhe/32961", "VW; PUMA GTE; 1977/1977; VERMELHA; GASOLINA")</f>
      </c>
      <c r="C57" s="4" t="inlineStr">
        <is>
          <t>Não vendido</t>
        </is>
      </c>
      <c r="D57" s="4" t="inlineStr">
        <is>
          <t>18</t>
        </is>
      </c>
      <c r="E57" s="5" t="inlineStr">
        <is>
          <t>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=HYPERLINK("https://www.leilaoonline.com.br/lote/detalhe/33129", "102")</f>
      </c>
      <c r="B58" s="4" t="s">
        <f>=HYPERLINK("https://www.leilaoonline.com.br/lote/detalhe/33129", "HONDA FIT LXL, 2005/2006, PRATA; GASOLINA")</f>
      </c>
      <c r="C58" s="4" t="inlineStr">
        <is>
          <t>Não vendido</t>
        </is>
      </c>
      <c r="D58" s="4" t="inlineStr">
        <is>
          <t>29</t>
        </is>
      </c>
      <c r="E58" s="5" t="inlineStr">
        <is>
          <t>15.750,00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=HYPERLINK("https://www.leilaoonline.com.br/lote/detalhe/32973", "112")</f>
      </c>
      <c r="B59" s="4" t="s">
        <f>=HYPERLINK("https://www.leilaoonline.com.br/lote/detalhe/32973", "HONDA FIT EX; 2008/2008; BRANCA; GASOLINA")</f>
      </c>
      <c r="C59" s="4" t="inlineStr">
        <is>
          <t>Não vendido</t>
        </is>
      </c>
      <c r="D59" s="4" t="inlineStr">
        <is>
          <t>45</t>
        </is>
      </c>
      <c r="E59" s="5" t="inlineStr">
        <is>
          <t>17.750,00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=HYPERLINK("https://www.leilaoonline.com.br/lote/detalhe/33123", "116")</f>
      </c>
      <c r="B60" s="4" t="s">
        <f>=HYPERLINK("https://www.leilaoonline.com.br/lote/detalhe/33123", "FIAT/PALIO FIRE 3P, PRATA, 2003/2004")</f>
      </c>
      <c r="C60" s="4" t="inlineStr">
        <is>
          <t>Não vendido</t>
        </is>
      </c>
      <c r="D60" s="4" t="inlineStr">
        <is>
          <t>13</t>
        </is>
      </c>
      <c r="E60" s="5" t="inlineStr">
        <is>
          <t>6.300,00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=HYPERLINK("https://www.leilaoonline.com.br/lote/detalhe/32975", "117")</f>
      </c>
      <c r="B61" s="4" t="s">
        <f>=HYPERLINK("https://www.leilaoonline.com.br/lote/detalhe/32975", "VW; PARATI CL; 1989/1990; BRANCA; ALCOOL")</f>
      </c>
      <c r="C61" s="4" t="inlineStr">
        <is>
          <t>Vendido</t>
        </is>
      </c>
      <c r="D61" s="4" t="inlineStr">
        <is>
          <t>15</t>
        </is>
      </c>
      <c r="E61" s="5" t="inlineStr">
        <is>
          <t>5.000,00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=HYPERLINK("https://www.leilaoonline.com.br/lote/detalhe/32976", "118")</f>
      </c>
      <c r="B62" s="4" t="s">
        <f>=HYPERLINK("https://www.leilaoonline.com.br/lote/detalhe/32976", "AUDI; A3; 1997/1997; VERMELHA; GASOLINA")</f>
      </c>
      <c r="C62" s="4" t="inlineStr">
        <is>
          <t>Não vendido</t>
        </is>
      </c>
      <c r="D62" s="4" t="inlineStr">
        <is>
          <t>10</t>
        </is>
      </c>
      <c r="E62" s="5" t="inlineStr">
        <is>
          <t>4.100,00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=HYPERLINK("https://www.leilaoonline.com.br/lote/detalhe/32977", "119")</f>
      </c>
      <c r="B63" s="4" t="s">
        <f>=HYPERLINK("https://www.leilaoonline.com.br/lote/detalhe/32977", "I/FORD; ESCORT GL X 16VF; 1998/1998; CINZA; GASOLINA")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3.400,00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=HYPERLINK("https://www.leilaoonline.com.br/lote/detalhe/32978", "120")</f>
      </c>
      <c r="B64" s="4" t="s">
        <f>=HYPERLINK("https://www.leilaoonline.com.br/lote/detalhe/32978", "GM; VECTRA SEDAN ELITE; 2008/2009; PRETA; ALCO./GASOL.")</f>
      </c>
      <c r="C64" s="4" t="inlineStr">
        <is>
          <t>Não vendido</t>
        </is>
      </c>
      <c r="D64" s="4" t="inlineStr">
        <is>
          <t>18</t>
        </is>
      </c>
      <c r="E64" s="5" t="inlineStr">
        <is>
          <t>16.750,00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=HYPERLINK("https://www.leilaoonline.com.br/lote/detalhe/33249", "121")</f>
      </c>
      <c r="B65" s="4" t="s">
        <f>=HYPERLINK("https://www.leilaoonline.com.br/lote/detalhe/33249", "JOGO DE RODAS DE LIGA ARO 14 COM PNEUS")</f>
      </c>
      <c r="C65" s="4" t="inlineStr">
        <is>
          <t>Não vendido</t>
        </is>
      </c>
      <c r="D65" s="4" t="inlineStr">
        <is>
          <t>6</t>
        </is>
      </c>
      <c r="E65" s="5" t="inlineStr">
        <is>
          <t>600,00</t>
        </is>
      </c>
      <c r="F6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2026-05-01T11:42:28.00Z</dcterms:created>
  <dc:creator>Tellks Tecnologia</dc:creator>
  <cp:revision>0</cp:revision>
</cp:coreProperties>
</file>