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18 • BMW • Honda HR-V Touring • FIT LX E EX • Yaris • Lancer GT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=HYPERLINK("https://www.leilaoonline.com.br/lote/detalhe/38567", "218")</f>
      </c>
      <c r="B11" s="4" t="s">
        <f>=HYPERLINK("https://www.leilaoonline.com.br/lote/detalhe/38567", "HONDA, CITY LX CVT, 2015/2015, CINZA; ALCO./GASOL.,")</f>
      </c>
      <c r="C11" s="4" t="inlineStr">
        <is>
          <t>Vendido</t>
        </is>
      </c>
      <c r="D11" s="4" t="inlineStr">
        <is>
          <t>29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=HYPERLINK("https://www.leilaoonline.com.br/lote/detalhe/38566", "219")</f>
      </c>
      <c r="B12" s="4" t="s">
        <f>=HYPERLINK("https://www.leilaoonline.com.br/lote/detalhe/38566", "HONDA; HR-V EX CVT; 2017/2017; VERMELHA; ALCO./GASOLINA")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=HYPERLINK("https://www.leilaoonline.com.br/lote/detalhe/38565", "220")</f>
      </c>
      <c r="B13" s="4" t="s">
        <f>=HYPERLINK("https://www.leilaoonline.com.br/lote/detalhe/38565", "I; LEXUS LS 400; 1998/1998; PRETA; GASOLINA")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=HYPERLINK("https://www.leilaoonline.com.br/lote/detalhe/38757", "221")</f>
      </c>
      <c r="B14" s="4" t="s">
        <f>=HYPERLINK("https://www.leilaoonline.com.br/lote/detalhe/38757", "GM; CORSA ST; 2001/2001; BRANCA; GASOLINA")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6.750,00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=HYPERLINK("https://www.leilaoonline.com.br/lote/detalhe/38560", "224")</f>
      </c>
      <c r="B15" s="4" t="s">
        <f>=HYPERLINK("https://www.leilaoonline.com.br/lote/detalhe/38560", "HONDA CITY LX, 2009/2010, PRETA; ALCO./GASOL - COM MANUAL E CHAVE RESERVA")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=HYPERLINK("https://www.leilaoonline.com.br/lote/detalhe/37810", "225")</f>
      </c>
      <c r="B16" s="4" t="s">
        <f>=HYPERLINK("https://www.leilaoonline.com.br/lote/detalhe/37810", " FIAT PALIO WEEKEND ATTRATIVE ANO 2016 MOD 2017, COR PRATA, FLEX, PLACA FINAL 988 -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=HYPERLINK("https://www.leilaoonline.com.br/lote/detalhe/38396", "226")</f>
      </c>
      <c r="B17" s="4" t="s">
        <f>=HYPERLINK("https://www.leilaoonline.com.br/lote/detalhe/38396", "HONDA; CB 600F HORNET; 2007/2007; LARANJA; GASOLINA")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=HYPERLINK("https://www.leilaoonline.com.br/lote/detalhe/38394", "228")</f>
      </c>
      <c r="B18" s="4" t="s">
        <f>=HYPERLINK("https://www.leilaoonline.com.br/lote/detalhe/38394", "I; CHEVROLET; SONIC LTZ NB AT; 2013/2013; PRETA; ALCO./GASOL.")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=HYPERLINK("https://www.leilaoonline.com.br/lote/detalhe/38393", "229")</f>
      </c>
      <c r="B19" s="4" t="s">
        <f>=HYPERLINK("https://www.leilaoonline.com.br/lote/detalhe/38393", "HONDA CITY LX FLEX, 2010/2010,CINZA; ALCO./GAS")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=HYPERLINK("https://www.leilaoonline.com.br/lote/detalhe/38392", "230")</f>
      </c>
      <c r="B20" s="4" t="s">
        <f>=HYPERLINK("https://www.leilaoonline.com.br/lote/detalhe/38392", "VW; FUSCA 1500; 1972/1972; VERMELHA; GASOLINA")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5.050,00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=HYPERLINK("https://www.leilaoonline.com.br/lote/detalhe/38390", "231")</f>
      </c>
      <c r="B21" s="4" t="s">
        <f>=HYPERLINK("https://www.leilaoonline.com.br/lote/detalhe/38390", "FIAT; PALIO WEEKEND ADVENTURE DUAL; 2009/2010; CINZA; ALCOOL/GASOL")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=HYPERLINK("https://www.leilaoonline.com.br/lote/detalhe/38389", "232")</f>
      </c>
      <c r="B22" s="4" t="s">
        <f>=HYPERLINK("https://www.leilaoonline.com.br/lote/detalhe/38389", "JEEP COMPASS LONGITUDE F.; 2017/2018; PRETA; ALCO./GASOL - FUNCIONANDO")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75.800,00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=HYPERLINK("https://www.leilaoonline.com.br/lote/detalhe/38170", "233")</f>
      </c>
      <c r="B23" s="4" t="s">
        <f>=HYPERLINK("https://www.leilaoonline.com.br/lote/detalhe/38170", "VW/ GOL GTS; 1988/1988; CINZA; ALCOOL; COMPLETO "Injeção Eletrônica, placa preta"")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=HYPERLINK("https://www.leilaoonline.com.br/lote/detalhe/38107", "234")</f>
      </c>
      <c r="B24" s="4" t="s">
        <f>=HYPERLINK("https://www.leilaoonline.com.br/lote/detalhe/38107", "CHEVROLET; SPIN 1.8L MT LT; 2012/2013; PRETA; ALCO./GASOL.GNV; 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13.500,00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=HYPERLINK("https://www.leilaoonline.com.br/lote/detalhe/38104", "235")</f>
      </c>
      <c r="B25" s="4" t="s">
        <f>=HYPERLINK("https://www.leilaoonline.com.br/lote/detalhe/38104", "HONDA/ CB 250F TWISTER; 2016/2016; VERMELHA; GASOLINA")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=HYPERLINK("https://www.leilaoonline.com.br/lote/detalhe/38103", "236")</f>
      </c>
      <c r="B26" s="4" t="s">
        <f>=HYPERLINK("https://www.leilaoonline.com.br/lote/detalhe/38103", "I; HYUNDAI AZERA 3.3 V6; 2010/2010; PRETA; GASOLINA")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=HYPERLINK("https://www.leilaoonline.com.br/lote/detalhe/38102", "237")</f>
      </c>
      <c r="B27" s="4" t="s">
        <f>=HYPERLINK("https://www.leilaoonline.com.br/lote/detalhe/38102", "HONDA FIT TWIST; 2013/2014; PRATA; ALCO./GASOL.")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=HYPERLINK("https://www.leilaoonline.com.br/lote/detalhe/37778", "238")</f>
      </c>
      <c r="B28" s="4" t="s">
        <f>=HYPERLINK("https://www.leilaoonline.com.br/lote/detalhe/37778", "JEEP COMPASS LONGITUDE F.; 2017/2018; PRETA; ALCO./GASOL - FUNCIONANDO - APROX. 14.000 KM")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56.100,00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=HYPERLINK("https://www.leilaoonline.com.br/lote/detalhe/38002", "239")</f>
      </c>
      <c r="B29" s="4" t="s">
        <f>=HYPERLINK("https://www.leilaoonline.com.br/lote/detalhe/38002", "VW; GOLF 1.6 SPORTLINE; 2008/2009; PRETA; ALCO./GASOL.")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15.250,00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=HYPERLINK("https://www.leilaoonline.com.br/lote/detalhe/37792", "240")</f>
      </c>
      <c r="B30" s="4" t="s">
        <f>=HYPERLINK("https://www.leilaoonline.com.br/lote/detalhe/37792", "TOYOTA; YARIS SD XL 15 AT; 2019/2019; PRATA; ALCO./GASOL - FUNCIONANDO - APROX 2.050KM")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43.400,00</t>
        </is>
      </c>
      <c r="F30" s="4" t="inlineStr">
        <is>
          <t>1150.00</t>
        </is>
      </c>
    </row>
    <row collapsed="false" customFormat="false" customHeight="false" hidden="false" ht="12.1" outlineLevel="0" r="31">
      <c r="A31" s="5" t="s">
        <f>=HYPERLINK("https://www.leilaoonline.com.br/lote/detalhe/37791", "241")</f>
      </c>
      <c r="B31" s="4" t="s">
        <f>=HYPERLINK("https://www.leilaoonline.com.br/lote/detalhe/37791", "VW; PARATI 16V; 1999/2000; VERMELHA; GASOLINA")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=HYPERLINK("https://www.leilaoonline.com.br/lote/detalhe/37806", "242")</f>
      </c>
      <c r="B32" s="4" t="s">
        <f>=HYPERLINK("https://www.leilaoonline.com.br/lote/detalhe/37806", "HONDA; FIT EX CVT; 2015/2016; AZUL; ALCO./GASOL. - FUNCIONANDO - APROX. 30.000KM")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36.150,00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=HYPERLINK("https://www.leilaoonline.com.br/lote/detalhe/37790", "243")</f>
      </c>
      <c r="B33" s="4" t="s">
        <f>=HYPERLINK("https://www.leilaoonline.com.br/lote/detalhe/37790", "I/ KIA PICANTO EX3 1.0L; 2010/2011; PRETA; GASOLINA")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11.000,00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=HYPERLINK("https://www.leilaoonline.com.br/lote/detalhe/37789", "244")</f>
      </c>
      <c r="B34" s="4" t="s">
        <f>=HYPERLINK("https://www.leilaoonline.com.br/lote/detalhe/37789", "I; NISSAN SENTRA 20SV CVT; 2013/2014; PRETA; ALCO./GASOL;")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=HYPERLINK("https://www.leilaoonline.com.br/lote/detalhe/37814", "245")</f>
      </c>
      <c r="B35" s="4" t="s">
        <f>=HYPERLINK("https://www.leilaoonline.com.br/lote/detalhe/37814", " FIAT PALIO WEEKEND ATTRATIVE ANO 2016 MOD 2017, COR PRATA, FLEX, PLACA FINAL 158 -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13.500,00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=HYPERLINK("https://www.leilaoonline.com.br/lote/detalhe/37788", "246")</f>
      </c>
      <c r="B36" s="4" t="s">
        <f>=HYPERLINK("https://www.leilaoonline.com.br/lote/detalhe/37788", "HONDA; FITY EX CVT; 2018/2018; CINZA; ALCO./GASOL. - FUNCIONANDO")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49.550,00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=HYPERLINK("https://www.leilaoonline.com.br/lote/detalhe/37787", "247")</f>
      </c>
      <c r="B37" s="4" t="s">
        <f>=HYPERLINK("https://www.leilaoonline.com.br/lote/detalhe/37787", "TOYOTA; ETIOS HB X 13 L AT; 2016/2017; PRETA; ALCO./GASOL.")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=HYPERLINK("https://www.leilaoonline.com.br/lote/detalhe/38391", "248")</f>
      </c>
      <c r="B38" s="4" t="s">
        <f>=HYPERLINK("https://www.leilaoonline.com.br/lote/detalhe/38391", "MITSUBISHI; LANCER 2.0, 2012/2012; CINZA; GASOLINA;")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23.150,00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=HYPERLINK("https://www.leilaoonline.com.br/lote/detalhe/37785", "249")</f>
      </c>
      <c r="B39" s="4" t="s">
        <f>=HYPERLINK("https://www.leilaoonline.com.br/lote/detalhe/37785", "HYUNDAI; HB20 X PREMIUM 1.6 AUTOM.; 2014/2015; MARROM; ALCO./GASOL.")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=HYPERLINK("https://www.leilaoonline.com.br/lote/detalhe/37784", "250")</f>
      </c>
      <c r="B40" s="4" t="s">
        <f>=HYPERLINK("https://www.leilaoonline.com.br/lote/detalhe/37784", "HONDA; FIT DX; 2011/2011; CINZA; ALCO./GASOL.")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=HYPERLINK("https://www.leilaoonline.com.br/lote/detalhe/38099", "251")</f>
      </c>
      <c r="B41" s="4" t="s">
        <f>=HYPERLINK("https://www.leilaoonline.com.br/lote/detalhe/38099", "VW; PASSAT VARIANT 2.0T FSI; 2007/2008; PRETA; GASOLINA - SUSPENSÃO E RODAS LEGALIZADOS")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=HYPERLINK("https://www.leilaoonline.com.br/lote/detalhe/38100", "252")</f>
      </c>
      <c r="B42" s="4" t="s">
        <f>=HYPERLINK("https://www.leilaoonline.com.br/lote/detalhe/38100", "I; CHERRY FACE 1.3; 2010/2011; PRETA; ALCO./GASOL")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=HYPERLINK("https://www.leilaoonline.com.br/lote/detalhe/37783", "253")</f>
      </c>
      <c r="B43" s="4" t="s">
        <f>=HYPERLINK("https://www.leilaoonline.com.br/lote/detalhe/37783", "HONDA, FIT LX CVT, 2015/2016, CINZA; ALCO./GASOL., FUNCIONANDO")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35.400,00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=HYPERLINK("https://www.leilaoonline.com.br/lote/detalhe/37782", "254")</f>
      </c>
      <c r="B44" s="4" t="s">
        <f>=HYPERLINK("https://www.leilaoonline.com.br/lote/detalhe/37782", "IVECO; DAILY 35514HDCS; 2015/2015; AZIL; DIESEL - CAMINHONETE MEC. OPERACIONAL")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51.100,00</t>
        </is>
      </c>
      <c r="F44" s="4" t="inlineStr">
        <is>
          <t>1150.00</t>
        </is>
      </c>
    </row>
    <row collapsed="false" customFormat="false" customHeight="false" hidden="false" ht="12.1" outlineLevel="0" r="45">
      <c r="A45" s="5" t="s">
        <f>=HYPERLINK("https://www.leilaoonline.com.br/lote/detalhe/37780", "255")</f>
      </c>
      <c r="B45" s="4" t="s">
        <f>=HYPERLINK("https://www.leilaoonline.com.br/lote/detalhe/37780", "HONDA HR-V TOURING; 2018/2018; PRATA; ALCO./GASOL. - FUNCIONANDO")</f>
      </c>
      <c r="C45" s="4" t="inlineStr">
        <is>
          <t>Não vendido</t>
        </is>
      </c>
      <c r="D45" s="4" t="inlineStr">
        <is>
          <t>33</t>
        </is>
      </c>
      <c r="E45" s="5" t="inlineStr">
        <is>
          <t>49.950,00</t>
        </is>
      </c>
      <c r="F45" s="4" t="inlineStr">
        <is>
          <t>1150.00</t>
        </is>
      </c>
    </row>
    <row collapsed="false" customFormat="false" customHeight="false" hidden="false" ht="12.1" outlineLevel="0" r="46">
      <c r="A46" s="5" t="s">
        <f>=HYPERLINK("https://www.leilaoonline.com.br/lote/detalhe/37781", "256")</f>
      </c>
      <c r="B46" s="4" t="s">
        <f>=HYPERLINK("https://www.leilaoonline.com.br/lote/detalhe/37781", "VW; BRASILIA; 1974/1974; BEGE; GASOLINA")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=HYPERLINK("https://www.leilaoonline.com.br/lote/detalhe/37779", "257")</f>
      </c>
      <c r="B47" s="4" t="s">
        <f>=HYPERLINK("https://www.leilaoonline.com.br/lote/detalhe/37779", "HONDA; FIT LX AUTOMATICO; 2013/2014; CINZA; ALCO./GASOL. - FUNCIONANDO")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27.500,00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=HYPERLINK("https://www.leilaoonline.com.br/lote/detalhe/37815", "258")</f>
      </c>
      <c r="B48" s="4" t="s">
        <f>=HYPERLINK("https://www.leilaoonline.com.br/lote/detalhe/37815", "MITSUBISHI; LANCER 2.0 "GT CVT", 2011/2012; VERMELHA, GASOLINA; - FUNCIONANDO")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29.250,00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=HYPERLINK("https://www.leilaoonline.com.br/lote/detalhe/37797", "259")</f>
      </c>
      <c r="B49" s="4" t="s">
        <f>=HYPERLINK("https://www.leilaoonline.com.br/lote/detalhe/37797", "I; HYUNDAI I 30 2.0; 2009/2010; PRATA; GASOLINA - FUNCIONANDO")</f>
      </c>
      <c r="C49" s="4" t="inlineStr">
        <is>
          <t>Não vendido</t>
        </is>
      </c>
      <c r="D49" s="4" t="inlineStr">
        <is>
          <t>15</t>
        </is>
      </c>
      <c r="E49" s="5" t="inlineStr">
        <is>
          <t>21.000,00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=HYPERLINK("https://www.leilaoonline.com.br/lote/detalhe/38101", "260")</f>
      </c>
      <c r="B50" s="4" t="s">
        <f>=HYPERLINK("https://www.leilaoonline.com.br/lote/detalhe/38101", "RENAULT SCENIC PRI 2016V; 2004/2004; PRATA; GASOLINA")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7.000,00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=HYPERLINK("https://www.leilaoonline.com.br/lote/detalhe/37796", "261")</f>
      </c>
      <c r="B51" s="4" t="s">
        <f>=HYPERLINK("https://www.leilaoonline.com.br/lote/detalhe/37796", "GM; MONTANA SPORT; 2010/2010; PRATA; ALCO./GASOL. - FUNCIONANDO - RODA E SUSPENSÃO LEGALIZADOS")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=HYPERLINK("https://www.leilaoonline.com.br/lote/detalhe/37808", "262")</f>
      </c>
      <c r="B52" s="4" t="s">
        <f>=HYPERLINK("https://www.leilaoonline.com.br/lote/detalhe/37808", "I; BMW X5 3.0 SI FE41; 2008/2008; PRETA;  GASOLINA")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20.150,00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=HYPERLINK("https://www.leilaoonline.com.br/lote/detalhe/37794", "265")</f>
      </c>
      <c r="B53" s="4" t="s">
        <f>=HYPERLINK("https://www.leilaoonline.com.br/lote/detalhe/37794", "KIA; SPORTAGE EX 2.0; 2011/2012; PRETA; ALCO./GASOL.- FUNCIONANDO")</f>
      </c>
      <c r="C53" s="4" t="inlineStr">
        <is>
          <t>Não vendido</t>
        </is>
      </c>
      <c r="D53" s="4" t="inlineStr">
        <is>
          <t>47</t>
        </is>
      </c>
      <c r="E53" s="5" t="inlineStr">
        <is>
          <t>32.500,00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=HYPERLINK("https://www.leilaoonline.com.br/lote/detalhe/37802", "266")</f>
      </c>
      <c r="B54" s="4" t="s">
        <f>=HYPERLINK("https://www.leilaoonline.com.br/lote/detalhe/37802", "TOYOTA; YARIS SD XL 15 AT; 2019/2019; PRATA; ALCO./GASOL - FUNCIONANDO - APROX 2.500KM")</f>
      </c>
      <c r="C54" s="4" t="inlineStr">
        <is>
          <t>Vendido</t>
        </is>
      </c>
      <c r="D54" s="4" t="inlineStr">
        <is>
          <t>33</t>
        </is>
      </c>
      <c r="E54" s="5" t="inlineStr">
        <is>
          <t>43.500,00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=HYPERLINK("https://www.leilaoonline.com.br/lote/detalhe/38386", "268")</f>
      </c>
      <c r="B55" s="4" t="s">
        <f>=HYPERLINK("https://www.leilaoonline.com.br/lote/detalhe/38386", "I; M.BENZ C300; 2010/2010; GASOLINA; PRATA, FUNCIONANDO - Manual e Chave reserva")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=HYPERLINK("https://www.leilaoonline.com.br/lote/detalhe/37803", "269")</f>
      </c>
      <c r="B56" s="4" t="s">
        <f>=HYPERLINK("https://www.leilaoonline.com.br/lote/detalhe/37803", "HYUNDAI / TUCSON GLSB, ANO 2012/2013 AUTOMÁTICO, GASOLINA; PLACA FINAL 09 -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23.500,00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=HYPERLINK("https://www.leilaoonline.com.br/lote/detalhe/38764", "270")</f>
      </c>
      <c r="B57" s="4" t="s">
        <f>=HYPERLINK("https://www.leilaoonline.com.br/lote/detalhe/38764", "FIAT; PALIO WEEKEND ADVENTURE; 2003/2004; PRETA; GASOL/GNV -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=HYPERLINK("https://www.leilaoonline.com.br/lote/detalhe/38765", "272")</f>
      </c>
      <c r="B58" s="4" t="s">
        <f>=HYPERLINK("https://www.leilaoonline.com.br/lote/detalhe/38765", "FIAT; SIENA FIRE FLEX; 2007/2007; PRETA; ALCO./GASOL")</f>
      </c>
      <c r="C58" s="4" t="inlineStr">
        <is>
          <t>Vendido</t>
        </is>
      </c>
      <c r="D58" s="4" t="inlineStr">
        <is>
          <t>43</t>
        </is>
      </c>
      <c r="E58" s="5" t="inlineStr">
        <is>
          <t>11.400,00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=HYPERLINK("https://www.leilaoonline.com.br/lote/detalhe/37804", "273")</f>
      </c>
      <c r="B59" s="4" t="s">
        <f>=HYPERLINK("https://www.leilaoonline.com.br/lote/detalhe/37804", " FIAT PALIO WEEKEND ATTRATIVE ANO 2016 MOD 2017, COR PRATA, FLEX, PLACA FINAL 358 -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=HYPERLINK("https://www.leilaoonline.com.br/lote/detalhe/38405", "276")</f>
      </c>
      <c r="B60" s="4" t="s">
        <f>=HYPERLINK("https://www.leilaoonline.com.br/lote/detalhe/38405", "RENAULT/ SANDERO DYNA 16R; 2015/2015; PRATA; ALCO./GASOL.")</f>
      </c>
      <c r="C60" s="4" t="inlineStr">
        <is>
          <t>Não vendido</t>
        </is>
      </c>
      <c r="D60" s="4" t="inlineStr">
        <is>
          <t>26</t>
        </is>
      </c>
      <c r="E60" s="5" t="inlineStr">
        <is>
          <t>25.500,00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=HYPERLINK("https://www.leilaoonline.com.br/lote/detalhe/37809", "279")</f>
      </c>
      <c r="B61" s="4" t="s">
        <f>=HYPERLINK("https://www.leilaoonline.com.br/lote/detalhe/37809", " FIAT PALIO WEEKEND ATTRATIVE ANO 2016 MOD 2017, COR PRATA, FLEX, PLACA FINAL 978")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18.000,00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=HYPERLINK("https://www.leilaoonline.com.br/lote/detalhe/38205", "280")</f>
      </c>
      <c r="B62" s="4" t="s">
        <f>=HYPERLINK("https://www.leilaoonline.com.br/lote/detalhe/38205", "HONDA FIT LX "AUTOMÁTICO"; 2008/2008; CINZA; GASOLINA - FUNCIONANDO")</f>
      </c>
      <c r="C62" s="4" t="inlineStr">
        <is>
          <t>Vendido</t>
        </is>
      </c>
      <c r="D62" s="4" t="inlineStr">
        <is>
          <t>15</t>
        </is>
      </c>
      <c r="E62" s="5" t="inlineStr">
        <is>
          <t>14.250,00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=HYPERLINK("https://www.leilaoonline.com.br/lote/detalhe/38756", "287")</f>
      </c>
      <c r="B63" s="4" t="s">
        <f>=HYPERLINK("https://www.leilaoonline.com.br/lote/detalhe/38756", "I/ PEUGEOT 408 ALLURE (AUTOMATICO); 2011/2011; CINZA; GASOLINA")</f>
      </c>
      <c r="C63" s="4" t="inlineStr">
        <is>
          <t>Vendido</t>
        </is>
      </c>
      <c r="D63" s="4" t="inlineStr">
        <is>
          <t>49</t>
        </is>
      </c>
      <c r="E63" s="5" t="inlineStr">
        <is>
          <t>19.000,00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=HYPERLINK("https://www.leilaoonline.com.br/lote/detalhe/37824", "288")</f>
      </c>
      <c r="B64" s="4" t="s">
        <f>=HYPERLINK("https://www.leilaoonline.com.br/lote/detalhe/37824", "HONDA FIT LX CVT, 2016/2017, CINZA; ALCO./GAS - FUNCIONANDO")</f>
      </c>
      <c r="C64" s="4" t="inlineStr">
        <is>
          <t>Não vendido</t>
        </is>
      </c>
      <c r="D64" s="4" t="inlineStr">
        <is>
          <t>30</t>
        </is>
      </c>
      <c r="E64" s="5" t="inlineStr">
        <is>
          <t>37.500,00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=HYPERLINK("https://www.leilaoonline.com.br/lote/detalhe/38755", "289")</f>
      </c>
      <c r="B65" s="4" t="s">
        <f>=HYPERLINK("https://www.leilaoonline.com.br/lote/detalhe/38755", "VW; GOL CL; 1988/1988; VERMELHA; ALCOOL - TURBO; SUSPENSÃO LEGALIZADOS")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8.400,00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=HYPERLINK("https://www.leilaoonline.com.br/lote/detalhe/37823", "297")</f>
      </c>
      <c r="B66" s="4" t="s">
        <f>=HYPERLINK("https://www.leilaoonline.com.br/lote/detalhe/37823", " FIAT PALIO WEEKEND ATTRATIVE ANO 2016 MOD 2017, COR PRATA, FLEX, PLACA FINAL 448 - FUNCIONANDO")</f>
      </c>
      <c r="C66" s="4" t="inlineStr">
        <is>
          <t>Não vendido</t>
        </is>
      </c>
      <c r="D66" s="4" t="inlineStr">
        <is>
          <t>31</t>
        </is>
      </c>
      <c r="E66" s="5" t="inlineStr">
        <is>
          <t>18.550,00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=HYPERLINK("https://www.leilaoonline.com.br/lote/detalhe/38387", "298")</f>
      </c>
      <c r="B67" s="4" t="s">
        <f>=HYPERLINK("https://www.leilaoonline.com.br/lote/detalhe/38387", "HONDA FIT EX CVT, 2016/2016, CINZA; ALCO./GAS - FUNCIONANDO")</f>
      </c>
      <c r="C67" s="4" t="inlineStr">
        <is>
          <t>Não vendido</t>
        </is>
      </c>
      <c r="D67" s="4" t="inlineStr">
        <is>
          <t>23</t>
        </is>
      </c>
      <c r="E67" s="5" t="inlineStr">
        <is>
          <t>37.500,00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=HYPERLINK("https://www.leilaoonline.com.br/lote/detalhe/37816", "302")</f>
      </c>
      <c r="B68" s="4" t="s">
        <f>=HYPERLINK("https://www.leilaoonline.com.br/lote/detalhe/37816", "I/ FORD RANGER XLS CS2 25; 2014/2015; PRETA; ALCO./GASOL.")</f>
      </c>
      <c r="C68" s="4" t="inlineStr">
        <is>
          <t>Não vendido</t>
        </is>
      </c>
      <c r="D68" s="4" t="inlineStr">
        <is>
          <t>27</t>
        </is>
      </c>
      <c r="E68" s="5" t="inlineStr">
        <is>
          <t>25.500,00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=HYPERLINK("https://www.leilaoonline.com.br/lote/detalhe/37821", "303")</f>
      </c>
      <c r="B69" s="4" t="s">
        <f>=HYPERLINK("https://www.leilaoonline.com.br/lote/detalhe/37821", " FIAT PALIO WEEKEND ATTRATIVE ANO 2016 MOD 2017, COR PRATA, FLEX, PLACA FINAL 298 - FUNCIONANDO")</f>
      </c>
      <c r="C69" s="4" t="inlineStr">
        <is>
          <t>Não vendido</t>
        </is>
      </c>
      <c r="D69" s="4" t="inlineStr">
        <is>
          <t>25</t>
        </is>
      </c>
      <c r="E69" s="5" t="inlineStr">
        <is>
          <t>18.000,00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=HYPERLINK("https://www.leilaoonline.com.br/lote/detalhe/38388", "305")</f>
      </c>
      <c r="B70" s="4" t="s">
        <f>=HYPERLINK("https://www.leilaoonline.com.br/lote/detalhe/38388", "HONDA, FIT LX CVT, 2017/2017, PRATA; ALCO./GASOL., - FUNCIONANDO")</f>
      </c>
      <c r="C70" s="4" t="inlineStr">
        <is>
          <t>Não vendido</t>
        </is>
      </c>
      <c r="D70" s="4" t="inlineStr">
        <is>
          <t>41</t>
        </is>
      </c>
      <c r="E70" s="5" t="inlineStr">
        <is>
          <t>38.000,00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=HYPERLINK("https://www.leilaoonline.com.br/lote/detalhe/37825", "311")</f>
      </c>
      <c r="B71" s="4" t="s">
        <f>=HYPERLINK("https://www.leilaoonline.com.br/lote/detalhe/37825", " FIAT PALIO WEEKEND ATTRATIVE ANO 2016 MOD 2017, COR PRATA, FLEX, PLACA FINAL 228 - FUNCIONANDO")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17.500,00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=HYPERLINK("https://www.leilaoonline.com.br/lote/detalhe/37819", "314")</f>
      </c>
      <c r="B72" s="4" t="s">
        <f>=HYPERLINK("https://www.leilaoonline.com.br/lote/detalhe/37819", "MITSUBISHI; LANCER 2.0 "CVT", 2013/2014; GASOLINA; BRANCA, - APROX. 38.000KM - FUNCIONANDO")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=HYPERLINK("https://www.leilaoonline.com.br/lote/detalhe/37820", "320")</f>
      </c>
      <c r="B73" s="4" t="s">
        <f>=HYPERLINK("https://www.leilaoonline.com.br/lote/detalhe/37820", " FIAT PALIO WEEKEND ATTRATIVE ANO 2016 MOD 2017, COR PRATA, FLEX, PLACA FINAL 268 - FUNCIONANDO")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15.500,00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=HYPERLINK("https://www.leilaoonline.com.br/lote/detalhe/38397", "322")</f>
      </c>
      <c r="B74" s="4" t="s">
        <f>=HYPERLINK("https://www.leilaoonline.com.br/lote/detalhe/38397", "I; JAC J3 TURIN; 2011/2012; CINZA; ALCO./GASOL")</f>
      </c>
      <c r="C74" s="4" t="inlineStr">
        <is>
          <t>Não vendido</t>
        </is>
      </c>
      <c r="D74" s="4" t="inlineStr">
        <is>
          <t>9</t>
        </is>
      </c>
      <c r="E74" s="5" t="inlineStr">
        <is>
          <t>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=HYPERLINK("https://www.leilaoonline.com.br/lote/detalhe/37822", "327")</f>
      </c>
      <c r="B75" s="4" t="s">
        <f>=HYPERLINK("https://www.leilaoonline.com.br/lote/detalhe/37822", " FIAT PALIO WEEKEND ATTRATIVE ANO 2016 MOD 2017, COR PRATA, FLEX, PLACA FINAL 428 - FUNCIONANDO")</f>
      </c>
      <c r="C75" s="4" t="inlineStr">
        <is>
          <t>Não vendido</t>
        </is>
      </c>
      <c r="D75" s="4" t="inlineStr">
        <is>
          <t>14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=HYPERLINK("https://www.leilaoonline.com.br/lote/detalhe/37751", "335")</f>
      </c>
      <c r="B76" s="4" t="s">
        <f>=HYPERLINK("https://www.leilaoonline.com.br/lote/detalhe/37751", "FIAT; DOBLO ESSENCE 1.8; 2013/2013; PRATA; ALCO./GASOL/GNV - FUNCIONANDO - 7 lugares")</f>
      </c>
      <c r="C76" s="4" t="inlineStr">
        <is>
          <t>Não vendido</t>
        </is>
      </c>
      <c r="D76" s="4" t="inlineStr">
        <is>
          <t>23</t>
        </is>
      </c>
      <c r="E76" s="5" t="inlineStr">
        <is>
          <t>23.500,00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=HYPERLINK("https://www.leilaoonline.com.br/lote/detalhe/37752", "336")</f>
      </c>
      <c r="B77" s="4" t="s">
        <f>=HYPERLINK("https://www.leilaoonline.com.br/lote/detalhe/37752", " FIAT PALIO WEEKEND ATTRATIVE ANO 2016 MOD 2017, COR PRATA, FLEX, PLACA FINAL 268 - FUNCIONANDO")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19.500,00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=HYPERLINK("https://www.leilaoonline.com.br/lote/detalhe/38105", "398")</f>
      </c>
      <c r="B78" s="4" t="s">
        <f>=HYPERLINK("https://www.leilaoonline.com.br/lote/detalhe/38105", "JOGO COM 03 RODAS DE LIGA LEVE ARO 16 COM PNEUS E UM PNEU 195 X 55 X 16")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=HYPERLINK("https://www.leilaoonline.com.br/lote/detalhe/37759", "399")</f>
      </c>
      <c r="B79" s="4" t="s">
        <f>=HYPERLINK("https://www.leilaoonline.com.br/lote/detalhe/37759", "JET  Yamaha VX700 2 Tempos, ANO 2007 C/ CARRETA, FUNCIONANDO")</f>
      </c>
      <c r="C79" s="4" t="inlineStr">
        <is>
          <t>Não vendido</t>
        </is>
      </c>
      <c r="D79" s="4" t="inlineStr">
        <is>
          <t>13</t>
        </is>
      </c>
      <c r="E79" s="5" t="inlineStr">
        <is>
          <t>11.500,00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=HYPERLINK("https://www.leilaoonline.com.br/lote/detalhe/38758", "399")</f>
      </c>
      <c r="B80" s="4" t="s">
        <f>=HYPERLINK("https://www.leilaoonline.com.br/lote/detalhe/38758", "JOGO DE RODAS COM PNEUS 235/45/17")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=HYPERLINK("https://www.leilaoonline.com.br/lote/detalhe/38106", "401")</f>
      </c>
      <c r="B81" s="4" t="s">
        <f>=HYPERLINK("https://www.leilaoonline.com.br/lote/detalhe/38106", "JOGO DE RODA DE LIGA ARO 13")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=HYPERLINK("https://www.leilaoonline.com.br/lote/detalhe/37754", "402")</f>
      </c>
      <c r="B82" s="4" t="s">
        <f>=HYPERLINK("https://www.leilaoonline.com.br/lote/detalhe/37754", "JG DE RODAS COM PNEUS 235 X 75 X 15")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=HYPERLINK("https://www.leilaoonline.com.br/lote/detalhe/37753", "403")</f>
      </c>
      <c r="B83" s="4" t="s">
        <f>=HYPERLINK("https://www.leilaoonline.com.br/lote/detalhe/37753", "BUGGY SWELL Motor Honda 5.5 C/ RÉ, FUNCIONANDO")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=HYPERLINK("https://www.leilaoonline.com.br/lote/detalhe/37755", "404")</f>
      </c>
      <c r="B84" s="4" t="s">
        <f>=HYPERLINK("https://www.leilaoonline.com.br/lote/detalhe/37755", "JG DE RODAS DE LIGA COM PNEUS 215 X 55 X 17")</f>
      </c>
      <c r="C84" s="4" t="inlineStr">
        <is>
          <t>Não vendido</t>
        </is>
      </c>
      <c r="D84" s="4" t="inlineStr">
        <is>
          <t>14</t>
        </is>
      </c>
      <c r="E84" s="5" t="inlineStr">
        <is>
          <t>2.100,00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=HYPERLINK("https://www.leilaoonline.com.br/lote/detalhe/37756", "405")</f>
      </c>
      <c r="B85" s="4" t="s">
        <f>=HYPERLINK("https://www.leilaoonline.com.br/lote/detalhe/37756", "JOGO DE RODAS DE LIGA COM PNEUS 195 X 55 X 16")</f>
      </c>
      <c r="C85" s="4" t="inlineStr">
        <is>
          <t>Não vendido</t>
        </is>
      </c>
      <c r="D85" s="4" t="inlineStr">
        <is>
          <t>6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=HYPERLINK("https://www.leilaoonline.com.br/lote/detalhe/37757", "406")</f>
      </c>
      <c r="B86" s="4" t="s">
        <f>=HYPERLINK("https://www.leilaoonline.com.br/lote/detalhe/37757", "JOGO DE RODAS DE LIGA ARO 15 COM PNEUS")</f>
      </c>
      <c r="C86" s="4" t="inlineStr">
        <is>
          <t>Vendido</t>
        </is>
      </c>
      <c r="D86" s="4" t="inlineStr">
        <is>
          <t>5</t>
        </is>
      </c>
      <c r="E86" s="5" t="inlineStr">
        <is>
          <t>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=HYPERLINK("https://www.leilaoonline.com.br/lote/detalhe/37758", "407")</f>
      </c>
      <c r="B87" s="4" t="s">
        <f>=HYPERLINK("https://www.leilaoonline.com.br/lote/detalhe/37758", "JG DE RODAS DE LIGA COM PNEUS 215 45 17")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1.000,00</t>
        </is>
      </c>
      <c r="F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2026-05-01T11:42:40.00Z</dcterms:created>
  <dc:creator>Tellks Tecnologia</dc:creator>
  <cp:revision>0</cp:revision>
</cp:coreProperties>
</file>