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VEÍCULOS, EQUIPAMENTOS, GERADOR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=HYPERLINK("https://www.leilaoonline.com.br/lote/detalhe/38897", "002")</f>
      </c>
      <c r="B11" s="4" t="s">
        <f>=HYPERLINK("https://www.leilaoonline.com.br/lote/detalhe/38897", "VEJA VÍDEO CLICK NA FOTO TRATOR 290 M. F CARREGADEIRA IMPLEMENTO SANTAL - FUNCIONANDO")</f>
      </c>
      <c r="C11" s="4" t="inlineStr">
        <is>
          <t>Vendido</t>
        </is>
      </c>
      <c r="D11" s="4" t="inlineStr">
        <is>
          <t>27</t>
        </is>
      </c>
      <c r="E11" s="5" t="inlineStr">
        <is>
          <t>26.000,00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=HYPERLINK("https://www.leilaoonline.com.br/lote/detalhe/39057", "003")</f>
      </c>
      <c r="B12" s="4" t="s">
        <f>=HYPERLINK("https://www.leilaoonline.com.br/lote/detalhe/39057", " VEJA VÍDEO CLICK NA FOTO RENAULT/ DUSTER 1.6 D 4X2, FLEX, CINZA, ANO 2013/2014 - FUNCIONANDO")</f>
      </c>
      <c r="C12" s="4" t="inlineStr">
        <is>
          <t>Não vendido</t>
        </is>
      </c>
      <c r="D12" s="4" t="inlineStr">
        <is>
          <t>69</t>
        </is>
      </c>
      <c r="E12" s="5" t="inlineStr">
        <is>
          <t>21.450,00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=HYPERLINK("https://www.leilaoonline.com.br/lote/detalhe/38974", "004")</f>
      </c>
      <c r="B13" s="4" t="s">
        <f>=HYPERLINK("https://www.leilaoonline.com.br/lote/detalhe/38974", "veja vídeo click na foto CARREGADEIRA VALMET TRATOR 85 ID, ANO 1980, D.HIDRÁULICA , FUNCIONANDO")</f>
      </c>
      <c r="C13" s="4" t="inlineStr">
        <is>
          <t>Vendido</t>
        </is>
      </c>
      <c r="D13" s="4" t="inlineStr">
        <is>
          <t>14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=HYPERLINK("https://www.leilaoonline.com.br/lote/detalhe/39049", "005")</f>
      </c>
      <c r="B14" s="4" t="s">
        <f>=HYPERLINK("https://www.leilaoonline.com.br/lote/detalhe/39049", "veja o vídeo click na foto - FIAT/PALIO FIRE FLEX, PRATA, 2008/2008 -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=HYPERLINK("https://www.leilaoonline.com.br/lote/detalhe/39058", "008")</f>
      </c>
      <c r="B15" s="4" t="s">
        <f>=HYPERLINK("https://www.leilaoonline.com.br/lote/detalhe/39058", "veja o vídeo click na foto VW/GOL 1.0, GAS, CINZA, ANO 2001/2002 -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3.350,00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=HYPERLINK("https://www.leilaoonline.com.br/lote/detalhe/39141", "009")</f>
      </c>
      <c r="B16" s="4" t="s">
        <f>=HYPERLINK("https://www.leilaoonline.com.br/lote/detalhe/39141", "VEJA VÍDEO CLICK NA FOTO I/MMC OUTLANDER 3.0 V6, ANO 2011/2012, PRETA, GAS 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21.750,00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=HYPERLINK("https://www.leilaoonline.com.br/lote/detalhe/38975", "010")</f>
      </c>
      <c r="B17" s="4" t="s">
        <f>=HYPERLINK("https://www.leilaoonline.com.br/lote/detalhe/38975", "veja vídeo click na foto - I/CHANA SC1026W, ANO2010/2011, GAS. AR e DH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=HYPERLINK("https://www.leilaoonline.com.br/lote/detalhe/39050", "011")</f>
      </c>
      <c r="B18" s="4" t="s">
        <f>=HYPERLINK("https://www.leilaoonline.com.br/lote/detalhe/39050", "veja o vídeo click na foto HONDA/ CG 150 FAN ESI, FLEX, ANO 2013 -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4.100,00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=HYPERLINK("https://www.leilaoonline.com.br/lote/detalhe/38784", "012")</f>
      </c>
      <c r="B19" s="4" t="s">
        <f>=HYPERLINK("https://www.leilaoonline.com.br/lote/detalhe/38784", "veja o vídeo click na foto GERADOR 375 AMPERES C/ MOTOR ESTACIONÁRIO PERQUINS - FUNCIONANDO")</f>
      </c>
      <c r="C19" s="4" t="inlineStr">
        <is>
          <t>Vendido</t>
        </is>
      </c>
      <c r="D19" s="4" t="inlineStr">
        <is>
          <t>12</t>
        </is>
      </c>
      <c r="E19" s="5" t="inlineStr">
        <is>
          <t>7.000,00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=HYPERLINK("https://www.leilaoonline.com.br/lote/detalhe/39051", "013")</f>
      </c>
      <c r="B20" s="4" t="s">
        <f>=HYPERLINK("https://www.leilaoonline.com.br/lote/detalhe/39051", "veja o vídeo click na foto FIAT/FIORINO FURGÃO IE, GAS, VERMELHA, ANO 2000 -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=HYPERLINK("https://www.leilaoonline.com.br/lote/detalhe/39031", "1006")</f>
      </c>
      <c r="B21" s="4" t="s">
        <f>=HYPERLINK("https://www.leilaoonline.com.br/lote/detalhe/39031", "SUPORTE DE CARRINHO PARA MONTAGEM E APOIO DE MOTOR")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=HYPERLINK("https://www.leilaoonline.com.br/lote/detalhe/38778", "1007")</f>
      </c>
      <c r="B22" s="4" t="s">
        <f>=HYPERLINK("https://www.leilaoonline.com.br/lote/detalhe/38778", "4 PNEU TRANSBORDO MONTADO COM RODA 600/50/22,5")</f>
      </c>
      <c r="C22" s="4" t="inlineStr">
        <is>
          <t>Vendido</t>
        </is>
      </c>
      <c r="D22" s="4" t="inlineStr">
        <is>
          <t>7</t>
        </is>
      </c>
      <c r="E22" s="5" t="inlineStr">
        <is>
          <t>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=HYPERLINK("https://www.leilaoonline.com.br/lote/detalhe/39032", "1008")</f>
      </c>
      <c r="B23" s="4" t="s">
        <f>=HYPERLINK("https://www.leilaoonline.com.br/lote/detalhe/39032", "2 COMPRESSORES DE AR COMPRIMIDO e 1 MANGUEIRA DE TRAMA DE AÇO PARA AR COMPRIMIDO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=HYPERLINK("https://www.leilaoonline.com.br/lote/detalhe/38779", "1009")</f>
      </c>
      <c r="B24" s="4" t="s">
        <f>=HYPERLINK("https://www.leilaoonline.com.br/lote/detalhe/38779", "4 UNIDADES-PNEUS TRANSBORDO MONTADO COM RODAS  600/50/22,5")</f>
      </c>
      <c r="C24" s="4" t="inlineStr">
        <is>
          <t>Vendido</t>
        </is>
      </c>
      <c r="D24" s="4" t="inlineStr">
        <is>
          <t>4</t>
        </is>
      </c>
      <c r="E24" s="5" t="inlineStr">
        <is>
          <t>3.000,00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=HYPERLINK("https://www.leilaoonline.com.br/lote/detalhe/38780", "1010")</f>
      </c>
      <c r="B25" s="4" t="s">
        <f>=HYPERLINK("https://www.leilaoonline.com.br/lote/detalhe/38780", "veja descritivo    - 22 CÂMARA DE AR  sem uso")</f>
      </c>
      <c r="C25" s="4" t="inlineStr">
        <is>
          <t>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=HYPERLINK("https://www.leilaoonline.com.br/lote/detalhe/39033", "1011")</f>
      </c>
      <c r="B26" s="4" t="s">
        <f>=HYPERLINK("https://www.leilaoonline.com.br/lote/detalhe/39033", "veja especificação -  4 TANQUE de 150 e 200 litros P/ DIESEL e 1 PAR DE SUPORTE")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=HYPERLINK("https://www.leilaoonline.com.br/lote/detalhe/38781", "1012")</f>
      </c>
      <c r="B27" s="4" t="s">
        <f>=HYPERLINK("https://www.leilaoonline.com.br/lote/detalhe/38781", "9 PNEUS  SENDO  3 PNEUS COMUNS 900-20 -3 PNEUS 295/80 R 22.5 RADIAL - 3 PNEU 275/80 R 22.5 RADIAL")</f>
      </c>
      <c r="C27" s="4" t="inlineStr">
        <is>
          <t>Vendido</t>
        </is>
      </c>
      <c r="D27" s="4" t="inlineStr">
        <is>
          <t>6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=HYPERLINK("https://www.leilaoonline.com.br/lote/detalhe/39034", "1015")</f>
      </c>
      <c r="B28" s="4" t="s">
        <f>=HYPERLINK("https://www.leilaoonline.com.br/lote/detalhe/39034", "TALHA DE 3.0T COM CORRENTE, GANÇO DUPLO. pouco uso")</f>
      </c>
      <c r="C28" s="4" t="inlineStr">
        <is>
          <t>Vendido</t>
        </is>
      </c>
      <c r="D28" s="4" t="inlineStr">
        <is>
          <t>14</t>
        </is>
      </c>
      <c r="E28" s="5" t="inlineStr">
        <is>
          <t>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=HYPERLINK("https://www.leilaoonline.com.br/lote/detalhe/38782", "1017")</f>
      </c>
      <c r="B29" s="4" t="s">
        <f>=HYPERLINK("https://www.leilaoonline.com.br/lote/detalhe/38782", "30 PNEUS veja especificações (detalhes)")</f>
      </c>
      <c r="C29" s="4" t="inlineStr">
        <is>
          <t>Vendido</t>
        </is>
      </c>
      <c r="D29" s="4" t="inlineStr">
        <is>
          <t>2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=HYPERLINK("https://www.leilaoonline.com.br/lote/detalhe/39035", "1020")</f>
      </c>
      <c r="B30" s="4" t="s">
        <f>=HYPERLINK("https://www.leilaoonline.com.br/lote/detalhe/39035", "10 GANCHEIRA P/ PRODUTOS expositores")</f>
      </c>
      <c r="C30" s="4" t="inlineStr">
        <is>
          <t>Vendido</t>
        </is>
      </c>
      <c r="D30" s="4" t="inlineStr">
        <is>
          <t>2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=HYPERLINK("https://www.leilaoonline.com.br/lote/detalhe/39040", "1021")</f>
      </c>
      <c r="B31" s="4" t="s">
        <f>=HYPERLINK("https://www.leilaoonline.com.br/lote/detalhe/39040", "1 RAQUETE ANTIGA DE TÊNIS - 1 SONATA ANTIGA  - 1 DISCO DE VINIL DO TRIO PARADA DURA")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=HYPERLINK("https://www.leilaoonline.com.br/lote/detalhe/38783", "1029")</f>
      </c>
      <c r="B32" s="4" t="s">
        <f>=HYPERLINK("https://www.leilaoonline.com.br/lote/detalhe/38783", "2 PNEU MONTADO COM RODA 18.4-38")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=HYPERLINK("https://www.leilaoonline.com.br/lote/detalhe/39041", "1031")</f>
      </c>
      <c r="B33" s="4" t="s">
        <f>=HYPERLINK("https://www.leilaoonline.com.br/lote/detalhe/39041", "1 CONCHA OU PASINHA P/ TRATOR DE CALCÁRIO")</f>
      </c>
      <c r="C33" s="4" t="inlineStr">
        <is>
          <t>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=HYPERLINK("https://www.leilaoonline.com.br/lote/detalhe/39042", "1033")</f>
      </c>
      <c r="B34" s="4" t="s">
        <f>=HYPERLINK("https://www.leilaoonline.com.br/lote/detalhe/39042", "1 PINO BOLA e 1 SUPORTE ORIGINAL PARA AGRÍCOLA PESADA C/ PINO BOLA")</f>
      </c>
      <c r="C34" s="4" t="inlineStr">
        <is>
          <t>Vendido</t>
        </is>
      </c>
      <c r="D34" s="4" t="inlineStr">
        <is>
          <t>22</t>
        </is>
      </c>
      <c r="E34" s="5" t="inlineStr">
        <is>
          <t>1.150,00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=HYPERLINK("https://www.leilaoonline.com.br/lote/detalhe/39043", "1036")</f>
      </c>
      <c r="B35" s="4" t="s">
        <f>=HYPERLINK("https://www.leilaoonline.com.br/lote/detalhe/39043", "8 SUPORTE P/ FILTRO DE AR M BENZ 1318 E 1620 e 1 RESERVATÓRIO DE ÁGUA P/ 1620 M BENZ")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=HYPERLINK("https://www.leilaoonline.com.br/lote/detalhe/39044", "1041")</f>
      </c>
      <c r="B36" s="4" t="s">
        <f>=HYPERLINK("https://www.leilaoonline.com.br/lote/detalhe/39044", "veja descritivo - DIVERSOS FILTROS ÓLEO - (P/ COLHEDORA - WK 1040, IMPLEMENTOS E OUTROS)")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=HYPERLINK("https://www.leilaoonline.com.br/lote/detalhe/39045", "1042")</f>
      </c>
      <c r="B37" s="4" t="s">
        <f>=HYPERLINK("https://www.leilaoonline.com.br/lote/detalhe/39045", "2 BEBEDOURO 1 REFRIGERADO PARA GALÃO e 1 C/ ESGUICHO D’ÁGUA")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=HYPERLINK("https://www.leilaoonline.com.br/lote/detalhe/39059", "1051")</f>
      </c>
      <c r="B38" s="4" t="s">
        <f>=HYPERLINK("https://www.leilaoonline.com.br/lote/detalhe/39059", "ESCADA COM PATAMAR ,ANDAIME E  ESTRUTURA")</f>
      </c>
      <c r="C38" s="4" t="inlineStr">
        <is>
          <t>Vendido</t>
        </is>
      </c>
      <c r="D38" s="4" t="inlineStr">
        <is>
          <t>2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=HYPERLINK("https://www.leilaoonline.com.br/lote/detalhe/38785", "1056")</f>
      </c>
      <c r="B39" s="4" t="s">
        <f>=HYPERLINK("https://www.leilaoonline.com.br/lote/detalhe/38785", " VEJA DESCRITIVO - 24 CÂMARA DE AR")</f>
      </c>
      <c r="C39" s="4" t="inlineStr">
        <is>
          <t>Vendido</t>
        </is>
      </c>
      <c r="D39" s="4" t="inlineStr">
        <is>
          <t>1</t>
        </is>
      </c>
      <c r="E39" s="5" t="inlineStr">
        <is>
          <t>350,00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=HYPERLINK("https://www.leilaoonline.com.br/lote/detalhe/39046", "1060")</f>
      </c>
      <c r="B40" s="4" t="s">
        <f>=HYPERLINK("https://www.leilaoonline.com.br/lote/detalhe/39046", "2 GRADE DIANTEIRA DE TRATOR:  1 TRATOR J DEERE e 1 TRATOR VALMET")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=HYPERLINK("https://www.leilaoonline.com.br/lote/detalhe/39047", "1063")</f>
      </c>
      <c r="B41" s="4" t="s">
        <f>=HYPERLINK("https://www.leilaoonline.com.br/lote/detalhe/39047", "PEÇAS DIVERSAS PARA COLHEDORA CANA J DEERE P/ REPOSIÇÃO")</f>
      </c>
      <c r="C41" s="4" t="inlineStr">
        <is>
          <t>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=HYPERLINK("https://www.leilaoonline.com.br/lote/detalhe/39112", "1064")</f>
      </c>
      <c r="B42" s="4" t="s">
        <f>=HYPERLINK("https://www.leilaoonline.com.br/lote/detalhe/39112", "6 CONES GRANDES PARA SINALIZAÇÃO e 4 SINALIZADORES A BATERIA")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=HYPERLINK("https://www.leilaoonline.com.br/lote/detalhe/39108", "1067")</f>
      </c>
      <c r="B43" s="4" t="s">
        <f>=HYPERLINK("https://www.leilaoonline.com.br/lote/detalhe/39108", "2 RADIO AMADOR MOTOROLA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=HYPERLINK("https://www.leilaoonline.com.br/lote/detalhe/39109", "1068")</f>
      </c>
      <c r="B44" s="4" t="s">
        <f>=HYPERLINK("https://www.leilaoonline.com.br/lote/detalhe/39109", "60 MANGUEIRAS  HIDRÁULICAS P/ COLHEDORA J DEERE GRANDES E PEQUENAS")</f>
      </c>
      <c r="C44" s="4" t="inlineStr">
        <is>
          <t>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=HYPERLINK("https://www.leilaoonline.com.br/lote/detalhe/39110", "1073")</f>
      </c>
      <c r="B45" s="4" t="s">
        <f>=HYPERLINK("https://www.leilaoonline.com.br/lote/detalhe/39110", "BASE P/ LAVADOR C/ MOTOR ELÉTRICO E RODAS PARA MOVIMENTAÇÃO")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=HYPERLINK("https://www.leilaoonline.com.br/lote/detalhe/39111", "1076")</f>
      </c>
      <c r="B46" s="4" t="s">
        <f>=HYPERLINK("https://www.leilaoonline.com.br/lote/detalhe/39111", "6 RADIO AUTOMOTIVO TOCA CD")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=HYPERLINK("https://www.leilaoonline.com.br/lote/detalhe/39048", "1077")</f>
      </c>
      <c r="B47" s="4" t="s">
        <f>=HYPERLINK("https://www.leilaoonline.com.br/lote/detalhe/39048", " 2 FURADEIRAS")</f>
      </c>
      <c r="C47" s="4" t="inlineStr">
        <is>
          <t>Vendido</t>
        </is>
      </c>
      <c r="D47" s="4" t="inlineStr">
        <is>
          <t>4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=HYPERLINK("https://www.leilaoonline.com.br/lote/detalhe/39114", "1084")</f>
      </c>
      <c r="B48" s="4" t="s">
        <f>=HYPERLINK("https://www.leilaoonline.com.br/lote/detalhe/39114", "12 BALÃO E 12 CINTA P/ AR COMPRIMIDO DO M BENZ 1620 E 1318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=HYPERLINK("https://www.leilaoonline.com.br/lote/detalhe/39115", "1085")</f>
      </c>
      <c r="B49" s="4" t="s">
        <f>=HYPERLINK("https://www.leilaoonline.com.br/lote/detalhe/39115", "3 PISTÃO DE TRANSBORDO DE CANA")</f>
      </c>
      <c r="C49" s="4" t="inlineStr">
        <is>
          <t>Vendido</t>
        </is>
      </c>
      <c r="D49" s="4" t="inlineStr">
        <is>
          <t>4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=HYPERLINK("https://www.leilaoonline.com.br/lote/detalhe/39116", "1086")</f>
      </c>
      <c r="B50" s="4" t="s">
        <f>=HYPERLINK("https://www.leilaoonline.com.br/lote/detalhe/39116", "veja especificações SERVO, MANECO,VÁLVULAS E OUTROS P/ CAMINHÃO  M.BENZ")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=HYPERLINK("https://www.leilaoonline.com.br/lote/detalhe/39117", "1090")</f>
      </c>
      <c r="B51" s="4" t="s">
        <f>=HYPERLINK("https://www.leilaoonline.com.br/lote/detalhe/39117", "MÁQUINA DE SOLDA  ELETRÔNICA LHM 240 I PLUS")</f>
      </c>
      <c r="C51" s="4" t="inlineStr">
        <is>
          <t>Vendido</t>
        </is>
      </c>
      <c r="D51" s="4" t="inlineStr">
        <is>
          <t>5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=HYPERLINK("https://www.leilaoonline.com.br/lote/detalhe/39118", "1094")</f>
      </c>
      <c r="B52" s="4" t="s">
        <f>=HYPERLINK("https://www.leilaoonline.com.br/lote/detalhe/39118", "72 UNIDADES- ÓLEO LUBRIFICANTE PETROL COMPRESSOR 150")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=HYPERLINK("https://www.leilaoonline.com.br/lote/detalhe/39119", "1097")</f>
      </c>
      <c r="B53" s="4" t="s">
        <f>=HYPERLINK("https://www.leilaoonline.com.br/lote/detalhe/39119", "2 VÁLVULAS 4 VIAS,1 TOMADA DE FORÇA COM EIXO PARA CAMBIO ZF e1 VÁLVULA DE COMANDO")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=HYPERLINK("https://www.leilaoonline.com.br/lote/detalhe/39121", "1099")</f>
      </c>
      <c r="B54" s="4" t="s">
        <f>=HYPERLINK("https://www.leilaoonline.com.br/lote/detalhe/39121", "PISTÃO DO ELEVADOR COLHEDORA J DEERE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=HYPERLINK("https://www.leilaoonline.com.br/lote/detalhe/39129", "10101")</f>
      </c>
      <c r="B55" s="4" t="s">
        <f>=HYPERLINK("https://www.leilaoonline.com.br/lote/detalhe/39129", "2 RÁDIO AMADOR MOTOROLA")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=HYPERLINK("https://www.leilaoonline.com.br/lote/detalhe/38786", "10103")</f>
      </c>
      <c r="B56" s="4" t="s">
        <f>=HYPERLINK("https://www.leilaoonline.com.br/lote/detalhe/38786", "veja especificações - PEÇAS P/ F-22. 000 -1 CAIXA SATÉLITE - 1 ROLAMENTO - 2  MANCAL  E PARAFUSOS DIVERSOS DO DIFERENCIAL")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=HYPERLINK("https://www.leilaoonline.com.br/lote/detalhe/39130", "10104")</f>
      </c>
      <c r="B57" s="4" t="s">
        <f>=HYPERLINK("https://www.leilaoonline.com.br/lote/detalhe/39130", "veja especificações 9 GALÕES DE 20 litros de ÓLEO")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=HYPERLINK("https://www.leilaoonline.com.br/lote/detalhe/38787", "10105")</f>
      </c>
      <c r="B58" s="4" t="s">
        <f>=HYPERLINK("https://www.leilaoonline.com.br/lote/detalhe/38787", "FURADEIRA DE BANCADA  FB-16S-0,5 HP GAPINA COM CAVALETES")</f>
      </c>
      <c r="C58" s="4" t="inlineStr">
        <is>
          <t>Vendido</t>
        </is>
      </c>
      <c r="D58" s="4" t="inlineStr">
        <is>
          <t>5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=HYPERLINK("https://www.leilaoonline.com.br/lote/detalhe/38788", "10106")</f>
      </c>
      <c r="B59" s="4" t="s">
        <f>=HYPERLINK("https://www.leilaoonline.com.br/lote/detalhe/38788", "MACACO HIDRÁULICO PNEUMATICO GRANDE")</f>
      </c>
      <c r="C59" s="4" t="inlineStr">
        <is>
          <t>Vendido</t>
        </is>
      </c>
      <c r="D59" s="4" t="inlineStr">
        <is>
          <t>3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=HYPERLINK("https://www.leilaoonline.com.br/lote/detalhe/39131", "10109")</f>
      </c>
      <c r="B60" s="4" t="s">
        <f>=HYPERLINK("https://www.leilaoonline.com.br/lote/detalhe/39131", "veja especificações - 4 ITENS DIVERSOS: P/ M. BENZ, F 22000 e VW 26.220")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=HYPERLINK("https://www.leilaoonline.com.br/lote/detalhe/38789", "10111")</f>
      </c>
      <c r="B61" s="4" t="s">
        <f>=HYPERLINK("https://www.leilaoonline.com.br/lote/detalhe/38789", "1 CILINDRO de oxigênio, 1 CILINDRO acetileno, 3 CANETA , 5 MANÔMETROS, 2 MANQUEIRAS")</f>
      </c>
      <c r="C61" s="4" t="inlineStr">
        <is>
          <t>Vendido</t>
        </is>
      </c>
      <c r="D61" s="4" t="inlineStr">
        <is>
          <t>10</t>
        </is>
      </c>
      <c r="E61" s="5" t="inlineStr">
        <is>
          <t>2.200,00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=HYPERLINK("https://www.leilaoonline.com.br/lote/detalhe/39132", "10112")</f>
      </c>
      <c r="B62" s="4" t="s">
        <f>=HYPERLINK("https://www.leilaoonline.com.br/lote/detalhe/39132", "veja especificações BORBOLETAS, REGISTRO E OUTROS")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=HYPERLINK("https://www.leilaoonline.com.br/lote/detalhe/38790", "10115")</f>
      </c>
      <c r="B63" s="4" t="s">
        <f>=HYPERLINK("https://www.leilaoonline.com.br/lote/detalhe/38790", "PNEUMATICA DE 1’ POLEGADA COM POUCO USO ACOMPANHA JOGO DE BOCA 27,28,30,32,33.")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=HYPERLINK("https://www.leilaoonline.com.br/lote/detalhe/39133", "10116")</f>
      </c>
      <c r="B64" s="4" t="s">
        <f>=HYPERLINK("https://www.leilaoonline.com.br/lote/detalhe/39133", "PARAFUSOS E RUELAS PARA REFORMA ACOLHEDORA J DEERE")</f>
      </c>
      <c r="C64" s="4" t="inlineStr">
        <is>
          <t>Vendido</t>
        </is>
      </c>
      <c r="D64" s="4" t="inlineStr">
        <is>
          <t>1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=HYPERLINK("https://www.leilaoonline.com.br/lote/detalhe/39134", "10117")</f>
      </c>
      <c r="B65" s="4" t="s">
        <f>=HYPERLINK("https://www.leilaoonline.com.br/lote/detalhe/39134", "veja especificações CAIXAS DE ÓLEO E SECA")</f>
      </c>
      <c r="C65" s="4" t="inlineStr">
        <is>
          <t>Vendido</t>
        </is>
      </c>
      <c r="D65" s="4" t="inlineStr">
        <is>
          <t>4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=HYPERLINK("https://www.leilaoonline.com.br/lote/detalhe/38791", "10118")</f>
      </c>
      <c r="B66" s="4" t="s">
        <f>=HYPERLINK("https://www.leilaoonline.com.br/lote/detalhe/38791", "DISTRIBUIDORA ANTONIOSI GREEN SYSTEM MODELO: DC 1102 ANO :2013/2014 - loc BEBEDOURO-SP")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2.750,00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=HYPERLINK("https://www.leilaoonline.com.br/lote/detalhe/39135", "10120")</f>
      </c>
      <c r="B67" s="4" t="s">
        <f>=HYPERLINK("https://www.leilaoonline.com.br/lote/detalhe/39135", "veja especificações PEÇAS DIVERSAS  POLIA, SETOR DIREÇÃO E OUTROS")</f>
      </c>
      <c r="C67" s="4" t="inlineStr">
        <is>
          <t>Vendido</t>
        </is>
      </c>
      <c r="D67" s="4" t="inlineStr">
        <is>
          <t>1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=HYPERLINK("https://www.leilaoonline.com.br/lote/detalhe/39001", "10121")</f>
      </c>
      <c r="B68" s="4" t="s">
        <f>=HYPERLINK("https://www.leilaoonline.com.br/lote/detalhe/39001", "4 COMPRESSOR DE AR CONDICIONADO e 3 CILINDRO DO CONDENSADOR")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=HYPERLINK("https://www.leilaoonline.com.br/lote/detalhe/39002", "10122")</f>
      </c>
      <c r="B69" s="4" t="s">
        <f>=HYPERLINK("https://www.leilaoonline.com.br/lote/detalhe/39002", "5 ESTANTE PARA EXPOSIÇÃO DE FERRAMENTAS")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=HYPERLINK("https://www.leilaoonline.com.br/lote/detalhe/39004", "10123")</f>
      </c>
      <c r="B70" s="4" t="s">
        <f>=HYPERLINK("https://www.leilaoonline.com.br/lote/detalhe/39004", "veja especificações - ROLAMENTO, VÁLVULAS E RETENTORES COLHEDORA J. DEERE")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=HYPERLINK("https://www.leilaoonline.com.br/lote/detalhe/39005", "10126")</f>
      </c>
      <c r="B71" s="4" t="s">
        <f>=HYPERLINK("https://www.leilaoonline.com.br/lote/detalhe/39005", "veja especificações 50 ITENS aproximadamente: ADITIVO, LIMPA CARTER e OUTROS")</f>
      </c>
      <c r="C71" s="4" t="inlineStr">
        <is>
          <t>Vendido</t>
        </is>
      </c>
      <c r="D71" s="4" t="inlineStr">
        <is>
          <t>2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=HYPERLINK("https://www.leilaoonline.com.br/lote/detalhe/39006", "10127")</f>
      </c>
      <c r="B72" s="4" t="s">
        <f>=HYPERLINK("https://www.leilaoonline.com.br/lote/detalhe/39006", "veja especificações = 60 unidades de 1 lt. (aproximadamente)   ÓLEO P/MOTOR")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=HYPERLINK("https://www.leilaoonline.com.br/lote/detalhe/39007", "10128")</f>
      </c>
      <c r="B73" s="4" t="s">
        <f>=HYPERLINK("https://www.leilaoonline.com.br/lote/detalhe/39007", "6 BOMBAS: sendo 4 BOMBAS HIDRÁULICAS P /TRATOR 7180 M FERGUSON  e 2 BOMBA HIDRÁULICA P 50")</f>
      </c>
      <c r="C73" s="4" t="inlineStr">
        <is>
          <t>Vendido</t>
        </is>
      </c>
      <c r="D73" s="4" t="inlineStr">
        <is>
          <t>2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=HYPERLINK("https://www.leilaoonline.com.br/lote/detalhe/39008", "10129")</f>
      </c>
      <c r="B74" s="4" t="s">
        <f>=HYPERLINK("https://www.leilaoonline.com.br/lote/detalhe/39008", " 2 CATRACAS 1 P/ MANGUEIRA DO COMBOIO e 1 CATRACA P/ MANGUEIRA DE ÁGUA DO CAMINHÃO PIPA 24 mts  MANGUEIRA do  LAVADOR")</f>
      </c>
      <c r="C74" s="4" t="inlineStr">
        <is>
          <t>Vendido</t>
        </is>
      </c>
      <c r="D74" s="4" t="inlineStr">
        <is>
          <t>5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=HYPERLINK("https://www.leilaoonline.com.br/lote/detalhe/38792", "10130")</f>
      </c>
      <c r="B75" s="4" t="s">
        <f>=HYPERLINK("https://www.leilaoonline.com.br/lote/detalhe/38792", "DIFERENCIAL DA RANGER 2012/2013, CAM PONTA DE EIXO , SISTEMA DE FREIO")</f>
      </c>
      <c r="C75" s="4" t="inlineStr">
        <is>
          <t>Vendido</t>
        </is>
      </c>
      <c r="D75" s="4" t="inlineStr">
        <is>
          <t>3</t>
        </is>
      </c>
      <c r="E75" s="5" t="inlineStr">
        <is>
          <t>650,00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=HYPERLINK("https://www.leilaoonline.com.br/lote/detalhe/39009", "10131")</f>
      </c>
      <c r="B76" s="4" t="s">
        <f>=HYPERLINK("https://www.leilaoonline.com.br/lote/detalhe/39009", "veja especificações - SUPORTES e OUTROS")</f>
      </c>
      <c r="C76" s="4" t="inlineStr">
        <is>
          <t>Vendido</t>
        </is>
      </c>
      <c r="D76" s="4" t="inlineStr">
        <is>
          <t>3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=HYPERLINK("https://www.leilaoonline.com.br/lote/detalhe/38793", "10132")</f>
      </c>
      <c r="B77" s="4" t="s">
        <f>=HYPERLINK("https://www.leilaoonline.com.br/lote/detalhe/38793", "MÁQUINA DE SOLDA  ESA 420 HA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=HYPERLINK("https://www.leilaoonline.com.br/lote/detalhe/39010", "10133")</f>
      </c>
      <c r="B78" s="4" t="s">
        <f>=HYPERLINK("https://www.leilaoonline.com.br/lote/detalhe/39010", " veja especificações 5 CARDAN 7 LUVAS P/ CARDAN e OUTROS")</f>
      </c>
      <c r="C78" s="4" t="inlineStr">
        <is>
          <t>Vendido</t>
        </is>
      </c>
      <c r="D78" s="4" t="inlineStr">
        <is>
          <t>1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=HYPERLINK("https://www.leilaoonline.com.br/lote/detalhe/38978", "10134")</f>
      </c>
      <c r="B79" s="4" t="s">
        <f>=HYPERLINK("https://www.leilaoonline.com.br/lote/detalhe/38978", "CORTADOR DE GRAMA ELÉTRICO PORTE MÉDIO")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=HYPERLINK("https://www.leilaoonline.com.br/lote/detalhe/38979", "10139")</f>
      </c>
      <c r="B80" s="4" t="s">
        <f>=HYPERLINK("https://www.leilaoonline.com.br/lote/detalhe/38979", "veja abaixo especificações 21 ITENS - ( CARDANS, CRUZETAS E LUVAS)")</f>
      </c>
      <c r="C80" s="4" t="inlineStr">
        <is>
          <t>Vendido</t>
        </is>
      </c>
      <c r="D80" s="4" t="inlineStr">
        <is>
          <t>1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=HYPERLINK("https://www.leilaoonline.com.br/lote/detalhe/38980", "10140")</f>
      </c>
      <c r="B81" s="4" t="s">
        <f>=HYPERLINK("https://www.leilaoonline.com.br/lote/detalhe/38980", "veja abaixo especificações EQUIPAMENTOS EP’I - CAPACETES, ÓCULOS E OUTROS")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=HYPERLINK("https://www.leilaoonline.com.br/lote/detalhe/38894", "10151")</f>
      </c>
      <c r="B82" s="4" t="s">
        <f>=HYPERLINK("https://www.leilaoonline.com.br/lote/detalhe/38894", "1 MOTOR ESTACIONADO YANMAR NS 818 - 1  CARRETINHA DOIS EIXOS CHASSIS REFORÇADO  - 4 RODAS  COM AROS")</f>
      </c>
      <c r="C82" s="4" t="inlineStr">
        <is>
          <t>Vendido</t>
        </is>
      </c>
      <c r="D82" s="4" t="inlineStr">
        <is>
          <t>11</t>
        </is>
      </c>
      <c r="E82" s="5" t="inlineStr">
        <is>
          <t>1.500,00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=HYPERLINK("https://www.leilaoonline.com.br/lote/detalhe/38896", "10152")</f>
      </c>
      <c r="B83" s="4" t="s">
        <f>=HYPERLINK("https://www.leilaoonline.com.br/lote/detalhe/38896", "19 PNEUS 1000 R 20")</f>
      </c>
      <c r="C83" s="4" t="inlineStr">
        <is>
          <t>Vendido</t>
        </is>
      </c>
      <c r="D83" s="4" t="inlineStr">
        <is>
          <t>2</t>
        </is>
      </c>
      <c r="E83" s="5" t="inlineStr">
        <is>
          <t>1.900,00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=HYPERLINK("https://www.leilaoonline.com.br/lote/detalhe/38981", "10153")</f>
      </c>
      <c r="B84" s="4" t="s">
        <f>=HYPERLINK("https://www.leilaoonline.com.br/lote/detalhe/38981", "110 (aproximadamente)  – MANGUEIRAS HIDRÁULICAS GRANDES E PEQUENAS P/ COLHEDORA  JONH DEERE")</f>
      </c>
      <c r="C84" s="4" t="inlineStr">
        <is>
          <t>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=HYPERLINK("https://www.leilaoonline.com.br/lote/detalhe/38966", "10155")</f>
      </c>
      <c r="B85" s="4" t="s">
        <f>=HYPERLINK("https://www.leilaoonline.com.br/lote/detalhe/38966", "CARROCERIA TRANSBORDO, ANO: 2008, SERMAG CANA PICADA MODELO: SMR 10000, SERIE: 1897")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=HYPERLINK("https://www.leilaoonline.com.br/lote/detalhe/38967", "10156")</f>
      </c>
      <c r="B86" s="4" t="s">
        <f>=HYPERLINK("https://www.leilaoonline.com.br/lote/detalhe/38967", "TRANSBORDO Modelo: V T 10 SANTAL , ANO 2011, SÉRIE 70610, SISTEMA HIDRÁULICO FUNCIONANDO")</f>
      </c>
      <c r="C86" s="4" t="inlineStr">
        <is>
          <t>Vendido</t>
        </is>
      </c>
      <c r="D86" s="4" t="inlineStr">
        <is>
          <t>6</t>
        </is>
      </c>
      <c r="E86" s="5" t="inlineStr">
        <is>
          <t>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=HYPERLINK("https://www.leilaoonline.com.br/lote/detalhe/38968", "10157")</f>
      </c>
      <c r="B87" s="4" t="s">
        <f>=HYPERLINK("https://www.leilaoonline.com.br/lote/detalhe/38968", "TRANSBORDO SMR 10000 , ANO 2007,  SÉRIE :0720, SISTEMA HIDRÁULICO FUNCIONANDO")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=HYPERLINK("https://www.leilaoonline.com.br/lote/detalhe/38995", "10158")</f>
      </c>
      <c r="B88" s="4" t="s">
        <f>=HYPERLINK("https://www.leilaoonline.com.br/lote/detalhe/38995", "veja especificações - RODAS E RODAS C/ PNEUS PARA TRATOR (INCLUINDO RODA P/ TRATOR ANTIGO)")</f>
      </c>
      <c r="C88" s="4" t="inlineStr">
        <is>
          <t>Vendido</t>
        </is>
      </c>
      <c r="D88" s="4" t="inlineStr">
        <is>
          <t>2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=HYPERLINK("https://www.leilaoonline.com.br/lote/detalhe/38996", "10159")</f>
      </c>
      <c r="B89" s="4" t="s">
        <f>=HYPERLINK("https://www.leilaoonline.com.br/lote/detalhe/38996", "ROLO DO TAMPADOR DE CANA")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=HYPERLINK("https://www.leilaoonline.com.br/lote/detalhe/38997", "10160")</f>
      </c>
      <c r="B90" s="4" t="s">
        <f>=HYPERLINK("https://www.leilaoonline.com.br/lote/detalhe/38997", "16 FECHE DE MOLA para caminhão e ônibus.")</f>
      </c>
      <c r="C90" s="4" t="inlineStr">
        <is>
          <t>Vendido</t>
        </is>
      </c>
      <c r="D90" s="4" t="inlineStr">
        <is>
          <t>3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=HYPERLINK("https://www.leilaoonline.com.br/lote/detalhe/38998", "10165")</f>
      </c>
      <c r="B91" s="4" t="s">
        <f>=HYPERLINK("https://www.leilaoonline.com.br/lote/detalhe/38998", "5 PNEUS SENDO 4 1100 R 22 RADIAL E 1 7.50-16 DE F-4.000")</f>
      </c>
      <c r="C91" s="4" t="inlineStr">
        <is>
          <t>Vendido</t>
        </is>
      </c>
      <c r="D91" s="4" t="inlineStr">
        <is>
          <t>6</t>
        </is>
      </c>
      <c r="E91" s="5" t="inlineStr">
        <is>
          <t>1.400,00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=HYPERLINK("https://www.leilaoonline.com.br/lote/detalhe/38970", "10166")</f>
      </c>
      <c r="B92" s="4" t="s">
        <f>=HYPERLINK("https://www.leilaoonline.com.br/lote/detalhe/38970", "TRANSBORDO SERMAG 10000 SMR, ANO 2007, SÉRIE 0701")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=HYPERLINK("https://www.leilaoonline.com.br/lote/detalhe/38972", "10170")</f>
      </c>
      <c r="B93" s="4" t="s">
        <f>=HYPERLINK("https://www.leilaoonline.com.br/lote/detalhe/38972", "4 PNEUS TRANSBORDO MONTADO C/ RODAS")</f>
      </c>
      <c r="C93" s="4" t="inlineStr">
        <is>
          <t>Vendido</t>
        </is>
      </c>
      <c r="D93" s="4" t="inlineStr">
        <is>
          <t>3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=HYPERLINK("https://www.leilaoonline.com.br/lote/detalhe/38973", "10172")</f>
      </c>
      <c r="B94" s="4" t="s">
        <f>=HYPERLINK("https://www.leilaoonline.com.br/lote/detalhe/38973", "TRANSBORDO  VT-10 SANTAL, ANO 2011,SÉRIE 70616 - HIDRÁULICA:PAROU FUNCIONANDO")</f>
      </c>
      <c r="C94" s="4" t="inlineStr">
        <is>
          <t>Vendido</t>
        </is>
      </c>
      <c r="D94" s="4" t="inlineStr">
        <is>
          <t>10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=HYPERLINK("https://www.leilaoonline.com.br/lote/detalhe/38999", "10173")</f>
      </c>
      <c r="B95" s="4" t="s">
        <f>=HYPERLINK("https://www.leilaoonline.com.br/lote/detalhe/38999", "veja especificações - 5 RODAS P/ TRANSBORDO")</f>
      </c>
      <c r="C95" s="4" t="inlineStr">
        <is>
          <t>Vendido</t>
        </is>
      </c>
      <c r="D95" s="4" t="inlineStr">
        <is>
          <t>1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=HYPERLINK("https://www.leilaoonline.com.br/lote/detalhe/39000", "10174")</f>
      </c>
      <c r="B96" s="4" t="s">
        <f>=HYPERLINK("https://www.leilaoonline.com.br/lote/detalhe/39000", "2 NOTBOOK  SENDO 1 MULTLASER  E 1 POSITIVO  E 1 CARREGADOR 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=HYPERLINK("https://www.leilaoonline.com.br/lote/detalhe/39136", "10176")</f>
      </c>
      <c r="B97" s="4" t="s">
        <f>=HYPERLINK("https://www.leilaoonline.com.br/lote/detalhe/39136", "RANGER CABINE DUPLA ANO 2012")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=HYPERLINK("https://www.leilaoonline.com.br/lote/detalhe/39137", "10177")</f>
      </c>
      <c r="B98" s="4" t="s">
        <f>=HYPERLINK("https://www.leilaoonline.com.br/lote/detalhe/39137", "CARCAÇA FIAT/STRADA, ANO 2008")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=HYPERLINK("https://www.leilaoonline.com.br/lote/detalhe/39138", "10178")</f>
      </c>
      <c r="B99" s="4" t="s">
        <f>=HYPERLINK("https://www.leilaoonline.com.br/lote/detalhe/39138", "CARCAÇA VW/SANTANA, ANO 2002")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=HYPERLINK("https://www.leilaoonline.com.br/lote/detalhe/39139", "10179")</f>
      </c>
      <c r="B100" s="4" t="s">
        <f>=HYPERLINK("https://www.leilaoonline.com.br/lote/detalhe/39139", "CARCAÇA VW/GOLF")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=HYPERLINK("https://www.leilaoonline.com.br/lote/detalhe/39140", "10180")</f>
      </c>
      <c r="B101" s="4" t="s">
        <f>=HYPERLINK("https://www.leilaoonline.com.br/lote/detalhe/39140", "CARCAÇA FIAT/PALIO, ANO 2012")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=HYPERLINK("https://www.leilaoonline.com.br/lote/detalhe/38976", "10185")</f>
      </c>
      <c r="B102" s="4" t="s">
        <f>=HYPERLINK("https://www.leilaoonline.com.br/lote/detalhe/38976", "COMPRESSOR DE AR CHIAPERINI INDUSTRIAL CJ 25 APV 250L")</f>
      </c>
      <c r="C102" s="4" t="inlineStr">
        <is>
          <t>Não vendido</t>
        </is>
      </c>
      <c r="D102" s="4" t="inlineStr">
        <is>
          <t>6</t>
        </is>
      </c>
      <c r="E102" s="5" t="inlineStr">
        <is>
          <t>1.850,00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=HYPERLINK("https://www.leilaoonline.com.br/lote/detalhe/38977", "10187")</f>
      </c>
      <c r="B103" s="4" t="s">
        <f>=HYPERLINK("https://www.leilaoonline.com.br/lote/detalhe/38977", "MOTO BOMBA MOTOR IRRIGAÇÃO PERK 6 CILINDRO")</f>
      </c>
      <c r="C103" s="4" t="inlineStr">
        <is>
          <t>Não vendido</t>
        </is>
      </c>
      <c r="D103" s="4" t="inlineStr">
        <is>
          <t>12</t>
        </is>
      </c>
      <c r="E103" s="5" t="inlineStr">
        <is>
          <t>4.250,00</t>
        </is>
      </c>
      <c r="F10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2026-05-01T11:27:14.00Z</dcterms:created>
  <dc:creator>Tellks Tecnologia</dc:creator>
  <cp:revision>0</cp:revision>
</cp:coreProperties>
</file>