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Camaro • Sonata • Honda HR-V 18 • BMW 530 • Jeep Compass 18 • Honda Fit 18 • Montana e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=HYPERLINK("https://www.leilaoonline.com.br/lote/detalhe/40831", "197")</f>
      </c>
      <c r="B11" s="4" t="s">
        <f>=HYPERLINK("https://www.leilaoonline.com.br/lote/detalhe/40831", "I; M.BENZ C300; 2010/2010; GASOLINA; PRATA, FUNCIONANDO - Manual e Chave reserva")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37.000,00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=HYPERLINK("https://www.leilaoonline.com.br/lote/detalhe/40741", "198")</f>
      </c>
      <c r="B12" s="4" t="s">
        <f>=HYPERLINK("https://www.leilaoonline.com.br/lote/detalhe/40741", "HYUNDAI; SONATA GLS.; 2011/2012; PRATA; GASOLINA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30.250,00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=HYPERLINK("https://www.leilaoonline.com.br/lote/detalhe/40643", "199")</f>
      </c>
      <c r="B13" s="4" t="s">
        <f>=HYPERLINK("https://www.leilaoonline.com.br/lote/detalhe/40643", "HONDA; FITY EXL CVT; 2018/2018; PRATA; ALCO./GASOL.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42.950,00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=HYPERLINK("https://www.leilaoonline.com.br/lote/detalhe/40454", "200")</f>
      </c>
      <c r="B14" s="4" t="s">
        <f>=HYPERLINK("https://www.leilaoonline.com.br/lote/detalhe/40454", "VW; VW FUSCA 1500; 1973/1973; AZUL; GASOLINA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4.900,00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=HYPERLINK("https://www.leilaoonline.com.br/lote/detalhe/40377", "201")</f>
      </c>
      <c r="B15" s="4" t="s">
        <f>=HYPERLINK("https://www.leilaoonline.com.br/lote/detalhe/40377", "CHEVROLET/ CELTA 1.0 LT; 2011/2012; CINZA; ALCO./GASOL.- COMPLETO - FUNCIONANDO")</f>
      </c>
      <c r="C15" s="4" t="inlineStr">
        <is>
          <t>Vendido</t>
        </is>
      </c>
      <c r="D15" s="4" t="inlineStr">
        <is>
          <t>18</t>
        </is>
      </c>
      <c r="E15" s="5" t="inlineStr">
        <is>
          <t>14.000,00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=HYPERLINK("https://www.leilaoonline.com.br/lote/detalhe/40457", "202")</f>
      </c>
      <c r="B16" s="4" t="s">
        <f>=HYPERLINK("https://www.leilaoonline.com.br/lote/detalhe/40457", "CHEVROLET/ CAMARO 2 SS; 2012/2013; BRANCA; GASOLINA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84.300,00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=HYPERLINK("https://www.leilaoonline.com.br/lote/detalhe/40458", "203")</f>
      </c>
      <c r="B17" s="4" t="s">
        <f>=HYPERLINK("https://www.leilaoonline.com.br/lote/detalhe/40458", "MITSUBISHI; LANCER 2.0  "CVT", 2013/2014; PRATA, GASOLINA;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24.650,00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=HYPERLINK("https://www.leilaoonline.com.br/lote/detalhe/40376", "204")</f>
      </c>
      <c r="B18" s="4" t="s">
        <f>=HYPERLINK("https://www.leilaoonline.com.br/lote/detalhe/40376", "I/ SUZUKI G. VITARA 2WD 5P; 2013/2013; PRETA; GASOLINA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20.250,00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=HYPERLINK("https://www.leilaoonline.com.br/lote/detalhe/40459", "205")</f>
      </c>
      <c r="B19" s="4" t="s">
        <f>=HYPERLINK("https://www.leilaoonline.com.br/lote/detalhe/40459", "TOYOTA; FIELDER, 2006/2006,  PRATA, GASOLINA - FUNCIONANDO")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14.000,00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=HYPERLINK("https://www.leilaoonline.com.br/lote/detalhe/40374", "206")</f>
      </c>
      <c r="B20" s="4" t="s">
        <f>=HYPERLINK("https://www.leilaoonline.com.br/lote/detalhe/40374", "HONDA; FITY EX CVT; 2018/2018; CINZA; ALCO./GASOL.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33.500,00</t>
        </is>
      </c>
      <c r="F20" s="4" t="inlineStr">
        <is>
          <t>1150.00</t>
        </is>
      </c>
    </row>
    <row collapsed="false" customFormat="false" customHeight="false" hidden="false" ht="12.1" outlineLevel="0" r="21">
      <c r="A21" s="5" t="s">
        <f>=HYPERLINK("https://www.leilaoonline.com.br/lote/detalhe/40775", "207")</f>
      </c>
      <c r="B21" s="4" t="s">
        <f>=HYPERLINK("https://www.leilaoonline.com.br/lote/detalhe/40775", "RENAULT SANDERO PR161VA; 2011/2012; PRATA; ALCO/GASOL.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=HYPERLINK("https://www.leilaoonline.com.br/lote/detalhe/40773", "208")</f>
      </c>
      <c r="B22" s="4" t="s">
        <f>=HYPERLINK("https://www.leilaoonline.com.br/lote/detalhe/40773", "FIAT; DUCATO COMBINATTO; 2010/2011; BRANCA; DIESEL - FUNCIONANDO - C/ AR CONDIC.")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=HYPERLINK("https://www.leilaoonline.com.br/lote/detalhe/40369", "209")</f>
      </c>
      <c r="B23" s="4" t="s">
        <f>=HYPERLINK("https://www.leilaoonline.com.br/lote/detalhe/40369", "FIAT; DOBLO ESSENCE 1.8; 2013/2013; PRATA; ALCO./GASOL/GNV - FUNCIONANDO - 7 lugares")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20.750,00</t>
        </is>
      </c>
      <c r="F23" s="4" t="inlineStr">
        <is>
          <t>1150.00</t>
        </is>
      </c>
    </row>
    <row collapsed="false" customFormat="false" customHeight="false" hidden="false" ht="12.1" outlineLevel="0" r="24">
      <c r="A24" s="5" t="s">
        <f>=HYPERLINK("https://www.leilaoonline.com.br/lote/detalhe/40759", "210")</f>
      </c>
      <c r="B24" s="4" t="s">
        <f>=HYPERLINK("https://www.leilaoonline.com.br/lote/detalhe/40759", "CHEVROLET/ VECTRA GLS; 1997/1997; BRANCA; GASOLINA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5.050,00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=HYPERLINK("https://www.leilaoonline.com.br/lote/detalhe/40373", "211")</f>
      </c>
      <c r="B25" s="4" t="s">
        <f>=HYPERLINK("https://www.leilaoonline.com.br/lote/detalhe/40373", "JEEP COMPASS LONGITUDE F.; 2017/2018; PRETA; ALCO./GASOL - FUNCIONANDO - APROX. 14.000 KM")</f>
      </c>
      <c r="C25" s="4" t="inlineStr">
        <is>
          <t>Não vendido</t>
        </is>
      </c>
      <c r="D25" s="4" t="inlineStr">
        <is>
          <t>48</t>
        </is>
      </c>
      <c r="E25" s="5" t="inlineStr">
        <is>
          <t>43.000,00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=HYPERLINK("https://www.leilaoonline.com.br/lote/detalhe/40375", "212")</f>
      </c>
      <c r="B26" s="4" t="s">
        <f>=HYPERLINK("https://www.leilaoonline.com.br/lote/detalhe/40375", "HONDA, FIT LX CVT, 2017/2017, PRATA; ALCO./GASOL. - FUNCIONANDO")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27.750,00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=HYPERLINK("https://www.leilaoonline.com.br/lote/detalhe/40372", "213")</f>
      </c>
      <c r="B27" s="4" t="s">
        <f>=HYPERLINK("https://www.leilaoonline.com.br/lote/detalhe/40372", "I; CHERRY; TIGGO 2.0; 2011/2011; BRANCA; GASOLINA")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11.750,00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=HYPERLINK("https://www.leilaoonline.com.br/lote/detalhe/40774", "214")</f>
      </c>
      <c r="B28" s="4" t="s">
        <f>=HYPERLINK("https://www.leilaoonline.com.br/lote/detalhe/40774", "NISSAM; MARCH 16SV FLEX; 2013/2014; BRANCA; ALCO./GASOL.")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19.250,00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=HYPERLINK("https://www.leilaoonline.com.br/lote/detalhe/40371", "215")</f>
      </c>
      <c r="B29" s="4" t="s">
        <f>=HYPERLINK("https://www.leilaoonline.com.br/lote/detalhe/40371", "CHEVROLET; MONTANA SPORT; 2011/2012; PRATA; ALCO./GASOL. - FUNCIONANDO")</f>
      </c>
      <c r="C29" s="4" t="inlineStr">
        <is>
          <t>Não vendido</t>
        </is>
      </c>
      <c r="D29" s="4" t="inlineStr">
        <is>
          <t>47</t>
        </is>
      </c>
      <c r="E29" s="5" t="inlineStr">
        <is>
          <t>16.550,00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=HYPERLINK("https://www.leilaoonline.com.br/lote/detalhe/40370", "216")</f>
      </c>
      <c r="B30" s="4" t="s">
        <f>=HYPERLINK("https://www.leilaoonline.com.br/lote/detalhe/40370", "I; BMW, 530I NU91; 2008/2009; PRETA; GASOLINA; FUNCIONANDO")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33.200,00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=HYPERLINK("https://www.leilaoonline.com.br/lote/detalhe/40776", "217")</f>
      </c>
      <c r="B31" s="4" t="s">
        <f>=HYPERLINK("https://www.leilaoonline.com.br/lote/detalhe/40776", "VW; FUSCA; 1976/1977; AMARELA; GASOLINA")</f>
      </c>
      <c r="C31" s="4" t="inlineStr">
        <is>
          <t>Vendido</t>
        </is>
      </c>
      <c r="D31" s="4" t="inlineStr">
        <is>
          <t>22</t>
        </is>
      </c>
      <c r="E31" s="5" t="inlineStr">
        <is>
          <t>6.400,00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=HYPERLINK("https://www.leilaoonline.com.br/lote/detalhe/40379", "220")</f>
      </c>
      <c r="B32" s="4" t="s">
        <f>=HYPERLINK("https://www.leilaoonline.com.br/lote/detalhe/40379", "HONDA; FIT EX CVT; 2015/2016; AZUL; ALCO./GASOL. - FUNCIONANDO - APROX. 30.000KM - IPVA 2020 PAGO")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28.000,00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=HYPERLINK("https://www.leilaoonline.com.br/lote/detalhe/40385", "221")</f>
      </c>
      <c r="B33" s="4" t="s">
        <f>=HYPERLINK("https://www.leilaoonline.com.br/lote/detalhe/40385", "GM; CORSA ST; 2001/2001; BRANCA; GASOLINA - FUNCIONANDO")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6.950,00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=HYPERLINK("https://www.leilaoonline.com.br/lote/detalhe/40390", "223")</f>
      </c>
      <c r="B34" s="4" t="s">
        <f>=HYPERLINK("https://www.leilaoonline.com.br/lote/detalhe/40390", "KIA; SPORTAGE EX 2.0; 2011/2012; PRETA; ALCO./GASOL.-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30.500,00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=HYPERLINK("https://www.leilaoonline.com.br/lote/detalhe/40777", "224")</f>
      </c>
      <c r="B35" s="4" t="s">
        <f>=HYPERLINK("https://www.leilaoonline.com.br/lote/detalhe/40777", "FORD; ECOSPORT XLT 1.6 FLEX; 2010/2011; PRATA; ALCO./GASOL.")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10.750,00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=HYPERLINK("https://www.leilaoonline.com.br/lote/detalhe/40391", "225")</f>
      </c>
      <c r="B36" s="4" t="s">
        <f>=HYPERLINK("https://www.leilaoonline.com.br/lote/detalhe/40391", "HONDA FIT LX CVT, 2016/2017, CINZA; ALCO./GAS - FUNCIONANDO")</f>
      </c>
      <c r="C36" s="4" t="inlineStr">
        <is>
          <t>Não vendido</t>
        </is>
      </c>
      <c r="D36" s="4" t="inlineStr">
        <is>
          <t>25</t>
        </is>
      </c>
      <c r="E36" s="5" t="inlineStr">
        <is>
          <t>35.000,00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=HYPERLINK("https://www.leilaoonline.com.br/lote/detalhe/40900", "226")</f>
      </c>
      <c r="B37" s="4" t="s">
        <f>=HYPERLINK("https://www.leilaoonline.com.br/lote/detalhe/40900", "VW; SAVEIRO 1.6 FLEX ; 2006/2006; PRATA; ALCO./GASOL")</f>
      </c>
      <c r="C37" s="4" t="inlineStr">
        <is>
          <t>Não vendido</t>
        </is>
      </c>
      <c r="D37" s="4" t="inlineStr">
        <is>
          <t>40</t>
        </is>
      </c>
      <c r="E37" s="5" t="inlineStr">
        <is>
          <t>12.400,00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=HYPERLINK("https://www.leilaoonline.com.br/lote/detalhe/40382", "228")</f>
      </c>
      <c r="B38" s="4" t="s">
        <f>=HYPERLINK("https://www.leilaoonline.com.br/lote/detalhe/40382", "I; CHEVROLET; SONIC LTZ NB AT; 2013/2013; PRETA; ALCO./GASOL. - FUNCIONANDO")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16.600,00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=HYPERLINK("https://www.leilaoonline.com.br/lote/detalhe/40381", "229")</f>
      </c>
      <c r="B39" s="4" t="s">
        <f>=HYPERLINK("https://www.leilaoonline.com.br/lote/detalhe/40381", "HONDA CITY LX FLEX, 2010/2010,CINZA; ALCO./GAS - FUNCIONANDO")</f>
      </c>
      <c r="C39" s="4" t="inlineStr">
        <is>
          <t>Não vendido</t>
        </is>
      </c>
      <c r="D39" s="4" t="inlineStr">
        <is>
          <t>15</t>
        </is>
      </c>
      <c r="E39" s="5" t="inlineStr">
        <is>
          <t>18.000,00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=HYPERLINK("https://www.leilaoonline.com.br/lote/detalhe/40836", "230")</f>
      </c>
      <c r="B40" s="4" t="s">
        <f>=HYPERLINK("https://www.leilaoonline.com.br/lote/detalhe/40836", "TOYOTA; ETIOS HB X; 2013/2013; PRATA; ALCO./GASOL.")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=HYPERLINK("https://www.leilaoonline.com.br/lote/detalhe/40893", "231")</f>
      </c>
      <c r="B41" s="4" t="s">
        <f>=HYPERLINK("https://www.leilaoonline.com.br/lote/detalhe/40893", "HONDA FIT LX, 2009/2010, DOURADA; ALCO./GASOL.")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17.500,00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=HYPERLINK("https://www.leilaoonline.com.br/lote/detalhe/40388", "236")</f>
      </c>
      <c r="B42" s="4" t="s">
        <f>=HYPERLINK("https://www.leilaoonline.com.br/lote/detalhe/40388", "I; HYUNDAI AZERA 3.3 V6; 2010/2010; PRETA; GASOLINA - FUNCIONANDO")</f>
      </c>
      <c r="C42" s="4" t="inlineStr">
        <is>
          <t>Não vendido</t>
        </is>
      </c>
      <c r="D42" s="4" t="inlineStr">
        <is>
          <t>34</t>
        </is>
      </c>
      <c r="E42" s="5" t="inlineStr">
        <is>
          <t>14.250,01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=HYPERLINK("https://www.leilaoonline.com.br/lote/detalhe/40387", "237")</f>
      </c>
      <c r="B43" s="4" t="s">
        <f>=HYPERLINK("https://www.leilaoonline.com.br/lote/detalhe/40387", "HONDA FIT TWIST; 2013/2014; PRATA; ALCO./GASOL. - FUNCIONANDO")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18.000,00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=HYPERLINK("https://www.leilaoonline.com.br/lote/detalhe/40779", "241")</f>
      </c>
      <c r="B44" s="4" t="s">
        <f>=HYPERLINK("https://www.leilaoonline.com.br/lote/detalhe/40779", "HONDA FIT PERSONAL CVT, 2019/2019, PRATA; ALCO./GAS - Aprox. 3.400km")</f>
      </c>
      <c r="C44" s="4" t="inlineStr">
        <is>
          <t>Vendido</t>
        </is>
      </c>
      <c r="D44" s="4" t="inlineStr">
        <is>
          <t>17</t>
        </is>
      </c>
      <c r="E44" s="5" t="inlineStr">
        <is>
          <t>38.500,00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=HYPERLINK("https://www.leilaoonline.com.br/lote/detalhe/40392", "242")</f>
      </c>
      <c r="B45" s="4" t="s">
        <f>=HYPERLINK("https://www.leilaoonline.com.br/lote/detalhe/40392", "I; CHERY QQ3 1.1; 2011/2012; BRANCA; GASOLINA - APROX. 35.000KM")</f>
      </c>
      <c r="C45" s="4" t="inlineStr">
        <is>
          <t>Não vendido</t>
        </is>
      </c>
      <c r="D45" s="4" t="inlineStr">
        <is>
          <t>34</t>
        </is>
      </c>
      <c r="E45" s="5" t="inlineStr">
        <is>
          <t>10.000,00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=HYPERLINK("https://www.leilaoonline.com.br/lote/detalhe/40778", "243")</f>
      </c>
      <c r="B46" s="4" t="s">
        <f>=HYPERLINK("https://www.leilaoonline.com.br/lote/detalhe/40778", "VW; GOLF GL; 1996/1997; AZUL; GASOLINA")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4.700,00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=HYPERLINK("https://www.leilaoonline.com.br/lote/detalhe/40396", "248")</f>
      </c>
      <c r="B47" s="4" t="s">
        <f>=HYPERLINK("https://www.leilaoonline.com.br/lote/detalhe/40396", "MITSUBISHI; LANCER 2.0, 2012/2012; CINZA; GASOLINA;")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19.500,00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=HYPERLINK("https://www.leilaoonline.com.br/lote/detalhe/40455", "249")</f>
      </c>
      <c r="B48" s="4" t="s">
        <f>=HYPERLINK("https://www.leilaoonline.com.br/lote/detalhe/40455", "HONDA CIVIC LXL; 2004/2005; CINZA; GASOLINA")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=HYPERLINK("https://www.leilaoonline.com.br/lote/detalhe/40395", "252")</f>
      </c>
      <c r="B49" s="4" t="s">
        <f>=HYPERLINK("https://www.leilaoonline.com.br/lote/detalhe/40395", "I; CHERRY FACE 1.3; 2010/2011; PRETA; ALCO./GASOL")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7.050,00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=HYPERLINK("https://www.leilaoonline.com.br/lote/detalhe/40394", "253")</f>
      </c>
      <c r="B50" s="4" t="s">
        <f>=HYPERLINK("https://www.leilaoonline.com.br/lote/detalhe/40394", "HONDA, FIT LX CVT, 2015/2016, CINZA; ALCO./GASOL., FUNCIONANDO - IPVA 2020 PAGO")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=HYPERLINK("https://www.leilaoonline.com.br/lote/detalhe/40790", "257")</f>
      </c>
      <c r="B51" s="4" t="s">
        <f>=HYPERLINK("https://www.leilaoonline.com.br/lote/detalhe/40790", "HONDA; FIT LX AUTOMATICO; 2013/2014; CINZA; ALCO./GASOL. - FUNCIONANDO")</f>
      </c>
      <c r="C51" s="4" t="inlineStr">
        <is>
          <t>Não vendido</t>
        </is>
      </c>
      <c r="D51" s="4" t="inlineStr">
        <is>
          <t>25</t>
        </is>
      </c>
      <c r="E51" s="5" t="inlineStr">
        <is>
          <t>17.000,00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=HYPERLINK("https://www.leilaoonline.com.br/lote/detalhe/40401", "261")</f>
      </c>
      <c r="B52" s="4" t="s">
        <f>=HYPERLINK("https://www.leilaoonline.com.br/lote/detalhe/40401", "GM; MONTANA SPORT; 2010/2010; PRATA; ALCO./GASOL. - FUNCIONANDO - RODA E SUSPENSÃO LEGALIZADOS")</f>
      </c>
      <c r="C52" s="4" t="inlineStr">
        <is>
          <t>Não vendido</t>
        </is>
      </c>
      <c r="D52" s="4" t="inlineStr">
        <is>
          <t>11</t>
        </is>
      </c>
      <c r="E52" s="5" t="inlineStr">
        <is>
          <t>13.500,00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=HYPERLINK("https://www.leilaoonline.com.br/lote/detalhe/40402", "276")</f>
      </c>
      <c r="B53" s="4" t="s">
        <f>=HYPERLINK("https://www.leilaoonline.com.br/lote/detalhe/40402", "RENAULT/ SANDERO DYNA 16R; 2015/2015; PRATA; ALCO./GASOL.")</f>
      </c>
      <c r="C53" s="4" t="inlineStr">
        <is>
          <t>Não vendido</t>
        </is>
      </c>
      <c r="D53" s="4" t="inlineStr">
        <is>
          <t>24</t>
        </is>
      </c>
      <c r="E53" s="5" t="inlineStr">
        <is>
          <t>16.700,00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=HYPERLINK("https://www.leilaoonline.com.br/lote/detalhe/40456", "298")</f>
      </c>
      <c r="B54" s="4" t="s">
        <f>=HYPERLINK("https://www.leilaoonline.com.br/lote/detalhe/40456", "FORD/ FIESTA; 2003/2003; CINZA; GASOLINA")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=HYPERLINK("https://www.leilaoonline.com.br/lote/detalhe/40901", "300")</f>
      </c>
      <c r="B55" s="4" t="s">
        <f>=HYPERLINK("https://www.leilaoonline.com.br/lote/detalhe/40901", "HONDA CITY LX CVT, 2017/2017, CINZA; ALCO./GAS - Aprox. 45.000km")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=HYPERLINK("https://www.leilaoonline.com.br/lote/detalhe/40404", "312")</f>
      </c>
      <c r="B56" s="4" t="s">
        <f>=HYPERLINK("https://www.leilaoonline.com.br/lote/detalhe/40404", "I/ NISSAN VERSA 16SL FLEX; 2013/2014; BRANCA; ALCO./GASOL;")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21.000,00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=HYPERLINK("https://www.leilaoonline.com.br/lote/detalhe/40405", "328")</f>
      </c>
      <c r="B57" s="4" t="s">
        <f>=HYPERLINK("https://www.leilaoonline.com.br/lote/detalhe/40405", "GM; VECTRA SEDAN ELITE; 2008/2009; PRETA; ALCO./GASOL.")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17.250,00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=HYPERLINK("https://www.leilaoonline.com.br/lote/detalhe/40429", "398")</f>
      </c>
      <c r="B58" s="4" t="s">
        <f>=HYPERLINK("https://www.leilaoonline.com.br/lote/detalhe/40429", "JOGO COM 03 RODAS DE LIGA LEVE ARO 16 COM PNEUS E UM PNEU 195 X 55 X 16")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=HYPERLINK("https://www.leilaoonline.com.br/lote/detalhe/40428", "399")</f>
      </c>
      <c r="B59" s="4" t="s">
        <f>=HYPERLINK("https://www.leilaoonline.com.br/lote/detalhe/40428", "JET  Yamaha VX700 2 Tempos, ANO 2007 C/ CARRETA, FUNCIONANDO")</f>
      </c>
      <c r="C59" s="4" t="inlineStr">
        <is>
          <t>Vendido</t>
        </is>
      </c>
      <c r="D59" s="4" t="inlineStr">
        <is>
          <t>32</t>
        </is>
      </c>
      <c r="E59" s="5" t="inlineStr">
        <is>
          <t>16.750,00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=HYPERLINK("https://www.leilaoonline.com.br/lote/detalhe/40902", "400")</f>
      </c>
      <c r="B60" s="4" t="s">
        <f>=HYPERLINK("https://www.leilaoonline.com.br/lote/detalhe/40902", "2 PNEUS REMOLD MONACO 195 / 55 / 15")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2026-06-20T02:39:33.00Z</dcterms:created>
  <dc:creator>Tellks Tecnologia</dc:creator>
  <cp:revision>0</cp:revision>
</cp:coreProperties>
</file>