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Mercedes • Ducato • Lancer • BMW 530 • Honda Fit 18 • Montana • Vitara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=HYPERLINK("https://www.leilaoonline.com.br/lote/detalhe/42102", "189")</f>
      </c>
      <c r="B11" s="4" t="s">
        <f>=HYPERLINK("https://www.leilaoonline.com.br/lote/detalhe/42102", "HONDA, CITY EX CVT, 2016/2016, PRATA; ALCO./GASOL. - FUNCIONANDO - IPVA 2020 PAGO")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38.250,00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=HYPERLINK("https://www.leilaoonline.com.br/lote/detalhe/41956", "190")</f>
      </c>
      <c r="B12" s="4" t="s">
        <f>=HYPERLINK("https://www.leilaoonline.com.br/lote/detalhe/41956", "I/ BMW 316I; 2013/2014; PRETA; GASOLINA")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42.500,00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=HYPERLINK("https://www.leilaoonline.com.br/lote/detalhe/41955", "191")</f>
      </c>
      <c r="B13" s="4" t="s">
        <f>=HYPERLINK("https://www.leilaoonline.com.br/lote/detalhe/41955", "I; HONDA CR-V LX; 2011/2011; PRATA; GASOLINA - FUNCIONANDO - KWG-5178")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=HYPERLINK("https://www.leilaoonline.com.br/lote/detalhe/41609", "192")</f>
      </c>
      <c r="B14" s="4" t="s">
        <f>=HYPERLINK("https://www.leilaoonline.com.br/lote/detalhe/41609", "VW; FUSCA 1600; 1995/1996; CINZA; GASOLINA - FUNCIONANDO")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=HYPERLINK("https://www.leilaoonline.com.br/lote/detalhe/40981", "193")</f>
      </c>
      <c r="B15" s="4" t="s">
        <f>=HYPERLINK("https://www.leilaoonline.com.br/lote/detalhe/40981", "HONDA, FIT LX CVT, 2017/2017, PRATA; ALCO./GASOL. - FUNCIONANDO - IPVA 2020 PAGO")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31.099,00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=HYPERLINK("https://www.leilaoonline.com.br/lote/detalhe/41602", "194")</f>
      </c>
      <c r="B16" s="4" t="s">
        <f>=HYPERLINK("https://www.leilaoonline.com.br/lote/detalhe/41602", "GM/ VECTRA HATCH 4P GT; 2011/2011; PRATA; ALCO./GASOL.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=HYPERLINK("https://www.leilaoonline.com.br/lote/detalhe/41426", "195")</f>
      </c>
      <c r="B17" s="4" t="s">
        <f>=HYPERLINK("https://www.leilaoonline.com.br/lote/detalhe/41426", "VW; FOX TRENDLINE; 2016/2016; PRATA; ALCO./GASOL.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22.349,00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=HYPERLINK("https://www.leilaoonline.com.br/lote/detalhe/41425", "196")</f>
      </c>
      <c r="B18" s="4" t="s">
        <f>=HYPERLINK("https://www.leilaoonline.com.br/lote/detalhe/41425", "IMP/ JEEP GRAN CHEROKEE LAREDO; 1998/1998; PRETA; GASOLINA; FUNCIONANDO")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=HYPERLINK("https://www.leilaoonline.com.br/lote/detalhe/40992", "197")</f>
      </c>
      <c r="B19" s="4" t="s">
        <f>=HYPERLINK("https://www.leilaoonline.com.br/lote/detalhe/40992", "I; MERCEDES BENZ C 300; 2010/2010; GASOLINA; PRATA, FUNCIONANDO - Manual e Chave reserva")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27.599,00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=HYPERLINK("https://www.leilaoonline.com.br/lote/detalhe/41133", "198")</f>
      </c>
      <c r="B20" s="4" t="s">
        <f>=HYPERLINK("https://www.leilaoonline.com.br/lote/detalhe/41133", "HYUNDAI; SONATA GLS.; 2011/2012; PRATA; GASOLINA - FUNCIONANDO")</f>
      </c>
      <c r="C20" s="4" t="inlineStr">
        <is>
          <t>Vendido</t>
        </is>
      </c>
      <c r="D20" s="4" t="inlineStr">
        <is>
          <t>50</t>
        </is>
      </c>
      <c r="E20" s="5" t="inlineStr">
        <is>
          <t>36.199,00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=HYPERLINK("https://www.leilaoonline.com.br/lote/detalhe/40987", "199")</f>
      </c>
      <c r="B21" s="4" t="s">
        <f>=HYPERLINK("https://www.leilaoonline.com.br/lote/detalhe/40987", "HONDA; FITY EXL CVT; 2018/2018; PRATA;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43.349,00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=HYPERLINK("https://www.leilaoonline.com.br/lote/detalhe/40983", "200")</f>
      </c>
      <c r="B22" s="4" t="s">
        <f>=HYPERLINK("https://www.leilaoonline.com.br/lote/detalhe/40983", "VW; VW FUSCA 1500; 1973/1973; AZUL; GASOLINA - FUNCIONANDO")</f>
      </c>
      <c r="C22" s="4" t="inlineStr">
        <is>
          <t>Vendido</t>
        </is>
      </c>
      <c r="D22" s="4" t="inlineStr">
        <is>
          <t>14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=HYPERLINK("https://www.leilaoonline.com.br/lote/detalhe/41601", "201")</f>
      </c>
      <c r="B23" s="4" t="s">
        <f>=HYPERLINK("https://www.leilaoonline.com.br/lote/detalhe/41601", "VW; PARATI CL 1.6 MI; 1997/1997; PRATA; GASOLINA")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5.500,00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=HYPERLINK("https://www.leilaoonline.com.br/lote/detalhe/41606", "202")</f>
      </c>
      <c r="B24" s="4" t="s">
        <f>=HYPERLINK("https://www.leilaoonline.com.br/lote/detalhe/41606", "I; KIA BESTA EST; 1996/1997; BRANCA; DIESEL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=HYPERLINK("https://www.leilaoonline.com.br/lote/detalhe/40985", "203")</f>
      </c>
      <c r="B25" s="4" t="s">
        <f>=HYPERLINK("https://www.leilaoonline.com.br/lote/detalhe/40985", "MITSUBISHI; LANCER 2.0  "CVT", 2013/2014; PRATA, GASOLINA; - FUNCIONANDO")</f>
      </c>
      <c r="C25" s="4" t="inlineStr">
        <is>
          <t>Vendido</t>
        </is>
      </c>
      <c r="D25" s="4" t="inlineStr">
        <is>
          <t>32</t>
        </is>
      </c>
      <c r="E25" s="5" t="inlineStr">
        <is>
          <t>29.000,00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=HYPERLINK("https://www.leilaoonline.com.br/lote/detalhe/40982", "204")</f>
      </c>
      <c r="B26" s="4" t="s">
        <f>=HYPERLINK("https://www.leilaoonline.com.br/lote/detalhe/40982", "I/ SUZUKI G. VITARA 2WD 5P; 2013/2013; PRETA; GASOLINA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24.250,00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=HYPERLINK("https://www.leilaoonline.com.br/lote/detalhe/40986", "205")</f>
      </c>
      <c r="B27" s="4" t="s">
        <f>=HYPERLINK("https://www.leilaoonline.com.br/lote/detalhe/40986", "TOYOTA; FIELDER, 2006/2006,  PRATA, GASOLINA - FUNCIONANDO")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17.750,00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=HYPERLINK("https://www.leilaoonline.com.br/lote/detalhe/40980", "206")</f>
      </c>
      <c r="B28" s="4" t="s">
        <f>=HYPERLINK("https://www.leilaoonline.com.br/lote/detalhe/40980", "HONDA; FITY EX CVT; 2018/2018; CINZA;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44.549,00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=HYPERLINK("https://www.leilaoonline.com.br/lote/detalhe/40991", "207")</f>
      </c>
      <c r="B29" s="4" t="s">
        <f>=HYPERLINK("https://www.leilaoonline.com.br/lote/detalhe/40991", "RENAULT SANDERO PR161VA; 2011/2012; PRATA; ALCO/GASOL.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16.250,00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=HYPERLINK("https://www.leilaoonline.com.br/lote/detalhe/40989", "208")</f>
      </c>
      <c r="B30" s="4" t="s">
        <f>=HYPERLINK("https://www.leilaoonline.com.br/lote/detalhe/40989", "FIAT; DUCATO COMBINATTO; 2010/2011; BRANCA; DIESEL - FUNCIONANDO - C/ AR CONDIC.")</f>
      </c>
      <c r="C30" s="4" t="inlineStr">
        <is>
          <t>Vendido</t>
        </is>
      </c>
      <c r="D30" s="4" t="inlineStr">
        <is>
          <t>47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=HYPERLINK("https://www.leilaoonline.com.br/lote/detalhe/40975", "209")</f>
      </c>
      <c r="B31" s="4" t="s">
        <f>=HYPERLINK("https://www.leilaoonline.com.br/lote/detalhe/40975", "FIAT; DOBLO ESSENCE 1.8; 2013/2013; PRATA; ALCO./GASOL/GNV - FUNCIONANDO - 7 lugares")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22.450,00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=HYPERLINK("https://www.leilaoonline.com.br/lote/detalhe/40988", "210")</f>
      </c>
      <c r="B32" s="4" t="s">
        <f>=HYPERLINK("https://www.leilaoonline.com.br/lote/detalhe/40988", "CHEVROLET/ VECTRA GLS; 1997/1997; BRANCA; GASOLINA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=HYPERLINK("https://www.leilaoonline.com.br/lote/detalhe/41006", "211")</f>
      </c>
      <c r="B33" s="4" t="s">
        <f>=HYPERLINK("https://www.leilaoonline.com.br/lote/detalhe/41006", "HONDA, FIT LX CVT, 2015/2016, CINZA; ALCO./GASOL., FUNCIONANDO - IPVA 2020 PAGO")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34.849,00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=HYPERLINK("https://www.leilaoonline.com.br/lote/detalhe/41607", "212")</f>
      </c>
      <c r="B34" s="4" t="s">
        <f>=HYPERLINK("https://www.leilaoonline.com.br/lote/detalhe/41607", "RENAULT SANDERO PRI 16; 2011/2012; PRETA; ALCO/GASOL.")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16.099,00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=HYPERLINK("https://www.leilaoonline.com.br/lote/detalhe/40978", "213")</f>
      </c>
      <c r="B35" s="4" t="s">
        <f>=HYPERLINK("https://www.leilaoonline.com.br/lote/detalhe/40978", "I; CHERRY; TIGGO 2.0; 2011/2011; BRANCA; GASOLINA")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=HYPERLINK("https://www.leilaoonline.com.br/lote/detalhe/40990", "214")</f>
      </c>
      <c r="B36" s="4" t="s">
        <f>=HYPERLINK("https://www.leilaoonline.com.br/lote/detalhe/40990", "NISSAM; MARCH 16SV FLEX; 2013/2014; BRANCA; ALCO./GASOL.")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20.000,00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=HYPERLINK("https://www.leilaoonline.com.br/lote/detalhe/40977", "215")</f>
      </c>
      <c r="B37" s="4" t="s">
        <f>=HYPERLINK("https://www.leilaoonline.com.br/lote/detalhe/40977", "CHEVROLET; MONTANA SPORT; 2011/2012; PRATA;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=HYPERLINK("https://www.leilaoonline.com.br/lote/detalhe/40976", "216")</f>
      </c>
      <c r="B38" s="4" t="s">
        <f>=HYPERLINK("https://www.leilaoonline.com.br/lote/detalhe/40976", "I; BMW, 530I NU91; 2008/2009; PRETA; GASOLINA;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30.449,00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=HYPERLINK("https://www.leilaoonline.com.br/lote/detalhe/40993", "220")</f>
      </c>
      <c r="B39" s="4" t="s">
        <f>=HYPERLINK("https://www.leilaoonline.com.br/lote/detalhe/40993", "HONDA; FIT EX CVT; 2015/2016; AZUL; ALCO./GASOL. - FUNCIONANDO - APROX. 30.000KM - IPVA 2020 PAGO")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28.099,00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=HYPERLINK("https://www.leilaoonline.com.br/lote/detalhe/40996", "221")</f>
      </c>
      <c r="B40" s="4" t="s">
        <f>=HYPERLINK("https://www.leilaoonline.com.br/lote/detalhe/40996", "GM; CORSA ST; 2001/2001; BRANCA;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=HYPERLINK("https://www.leilaoonline.com.br/lote/detalhe/40999", "223")</f>
      </c>
      <c r="B41" s="4" t="s">
        <f>=HYPERLINK("https://www.leilaoonline.com.br/lote/detalhe/40999", "KIA; SPORTAGE EX 2.0; 2011/2012; PRETA; ALCO./GASOL.- FUNCIONANDO")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38.599,00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=HYPERLINK("https://www.leilaoonline.com.br/lote/detalhe/41001", "224")</f>
      </c>
      <c r="B42" s="4" t="s">
        <f>=HYPERLINK("https://www.leilaoonline.com.br/lote/detalhe/41001", "FORD; ECOSPORT XLT 1.6 FLEX; 2010/2011; PRATA; ALCO./GASOL.")</f>
      </c>
      <c r="C42" s="4" t="inlineStr">
        <is>
          <t>Vendido</t>
        </is>
      </c>
      <c r="D42" s="4" t="inlineStr">
        <is>
          <t>33</t>
        </is>
      </c>
      <c r="E42" s="5" t="inlineStr">
        <is>
          <t>19.000,00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=HYPERLINK("https://www.leilaoonline.com.br/lote/detalhe/41000", "225")</f>
      </c>
      <c r="B43" s="4" t="s">
        <f>=HYPERLINK("https://www.leilaoonline.com.br/lote/detalhe/41000", "HONDA FIT LX CVT, 2016/2017, CINZA; ALCO./GAS - FUNCIONANDO")</f>
      </c>
      <c r="C43" s="4" t="inlineStr">
        <is>
          <t>Vendido</t>
        </is>
      </c>
      <c r="D43" s="4" t="inlineStr">
        <is>
          <t>55</t>
        </is>
      </c>
      <c r="E43" s="5" t="inlineStr">
        <is>
          <t>35.249,00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=HYPERLINK("https://www.leilaoonline.com.br/lote/detalhe/40995", "228")</f>
      </c>
      <c r="B44" s="4" t="s">
        <f>=HYPERLINK("https://www.leilaoonline.com.br/lote/detalhe/40995", "I; CHEVROLET; SONIC LTZ NB AT; 2013/2013; PRETA; ALCO./GASOL. - FUNCIONANDO")</f>
      </c>
      <c r="C44" s="4" t="inlineStr">
        <is>
          <t>Não vendido</t>
        </is>
      </c>
      <c r="D44" s="4" t="inlineStr">
        <is>
          <t>82</t>
        </is>
      </c>
      <c r="E44" s="5" t="inlineStr">
        <is>
          <t>22.400,00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=HYPERLINK("https://www.leilaoonline.com.br/lote/detalhe/40994", "229")</f>
      </c>
      <c r="B45" s="4" t="s">
        <f>=HYPERLINK("https://www.leilaoonline.com.br/lote/detalhe/40994", "HONDA CITY LX FLEX, 2010/2010,CINZA; ALCO./GAS - FUNCIONANDO")</f>
      </c>
      <c r="C45" s="4" t="inlineStr">
        <is>
          <t>Vendido</t>
        </is>
      </c>
      <c r="D45" s="4" t="inlineStr">
        <is>
          <t>19</t>
        </is>
      </c>
      <c r="E45" s="5" t="inlineStr">
        <is>
          <t>20.500,00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=HYPERLINK("https://www.leilaoonline.com.br/lote/detalhe/41002", "230")</f>
      </c>
      <c r="B46" s="4" t="s">
        <f>=HYPERLINK("https://www.leilaoonline.com.br/lote/detalhe/41002", "TOYOTA; ETIOS HB X; 2013/2013; PRATA; ALCO./GASOL.")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=HYPERLINK("https://www.leilaoonline.com.br/lote/detalhe/41003", "231")</f>
      </c>
      <c r="B47" s="4" t="s">
        <f>=HYPERLINK("https://www.leilaoonline.com.br/lote/detalhe/41003", "HONDA FIT LX, 2009/2010, DOURADA; ALCO./GASOL.")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17.550,00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=HYPERLINK("https://www.leilaoonline.com.br/lote/detalhe/40998", "236")</f>
      </c>
      <c r="B48" s="4" t="s">
        <f>=HYPERLINK("https://www.leilaoonline.com.br/lote/detalhe/40998", "I; HYUNDAI AZERA 3.3 V6; 2010/2010; PRETA; GASOLINA - FUNCIONANDO")</f>
      </c>
      <c r="C48" s="4" t="inlineStr">
        <is>
          <t>Não vendido</t>
        </is>
      </c>
      <c r="D48" s="4" t="inlineStr">
        <is>
          <t>50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=HYPERLINK("https://www.leilaoonline.com.br/lote/detalhe/41005", "242")</f>
      </c>
      <c r="B49" s="4" t="s">
        <f>=HYPERLINK("https://www.leilaoonline.com.br/lote/detalhe/41005", "I; CHERY QQ3 1.1; 2011/2012; BRANCA; GASOLINA - APROX. 35.000KM")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=HYPERLINK("https://www.leilaoonline.com.br/lote/detalhe/41016", "243")</f>
      </c>
      <c r="B50" s="4" t="s">
        <f>=HYPERLINK("https://www.leilaoonline.com.br/lote/detalhe/41016", "VW; GOLF GL; 1996/1997; AZUL; GASOLINA 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5.840,00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=HYPERLINK("https://www.leilaoonline.com.br/lote/detalhe/41008", "248")</f>
      </c>
      <c r="B51" s="4" t="s">
        <f>=HYPERLINK("https://www.leilaoonline.com.br/lote/detalhe/41008", "MITSUBISHI; LANCER 2.0, 2012/2012; CINZA; GASOLINA;")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27.500,00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=HYPERLINK("https://www.leilaoonline.com.br/lote/detalhe/41014", "249")</f>
      </c>
      <c r="B52" s="4" t="s">
        <f>=HYPERLINK("https://www.leilaoonline.com.br/lote/detalhe/41014", "HONDA CIVIC LXL; 2004/2005; CINZA; GASOLINA")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=HYPERLINK("https://www.leilaoonline.com.br/lote/detalhe/41007", "252")</f>
      </c>
      <c r="B53" s="4" t="s">
        <f>=HYPERLINK("https://www.leilaoonline.com.br/lote/detalhe/41007", "I; CHERRY FACE 1.3; 2010/2011; PRETA; ALCO./GASOL")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=HYPERLINK("https://www.leilaoonline.com.br/lote/detalhe/41017", "257")</f>
      </c>
      <c r="B54" s="4" t="s">
        <f>=HYPERLINK("https://www.leilaoonline.com.br/lote/detalhe/41017", "HONDA; FIT LX AUTOMATICO; 2013/2014; CINZA; ALCO./GASOL. - FUNCIONANDO")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19.250,00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=HYPERLINK("https://www.leilaoonline.com.br/lote/detalhe/41009", "261")</f>
      </c>
      <c r="B55" s="4" t="s">
        <f>=HYPERLINK("https://www.leilaoonline.com.br/lote/detalhe/41009", "GM; MONTANA SPORT; 2010/2010; PRATA; ALCO./GASOL. - FUNCIONANDO - RODA E SUSPENSÃO LEGALIZADOS")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14.500,00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=HYPERLINK("https://www.leilaoonline.com.br/lote/detalhe/41010", "276")</f>
      </c>
      <c r="B56" s="4" t="s">
        <f>=HYPERLINK("https://www.leilaoonline.com.br/lote/detalhe/41010", "RENAULT/ SANDERO DYNA 16R; 2015/2015; PRATA; ALCO./GASOL.")</f>
      </c>
      <c r="C56" s="4" t="inlineStr">
        <is>
          <t>Vendido</t>
        </is>
      </c>
      <c r="D56" s="4" t="inlineStr">
        <is>
          <t>41</t>
        </is>
      </c>
      <c r="E56" s="5" t="inlineStr">
        <is>
          <t>26.800,00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=HYPERLINK("https://www.leilaoonline.com.br/lote/detalhe/41015", "298")</f>
      </c>
      <c r="B57" s="4" t="s">
        <f>=HYPERLINK("https://www.leilaoonline.com.br/lote/detalhe/41015", "FORD/ FIESTA; 2003/2003; CINZA; GASOLINA")</f>
      </c>
      <c r="C57" s="4" t="inlineStr">
        <is>
          <t>Não vendido</t>
        </is>
      </c>
      <c r="D57" s="4" t="inlineStr">
        <is>
          <t>29</t>
        </is>
      </c>
      <c r="E57" s="5" t="inlineStr">
        <is>
          <t>9.750,05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=HYPERLINK("https://www.leilaoonline.com.br/lote/detalhe/41018", "300")</f>
      </c>
      <c r="B58" s="4" t="s">
        <f>=HYPERLINK("https://www.leilaoonline.com.br/lote/detalhe/41018", "HONDA CITY LX CVT, 2017/2017, CINZA; ALCO./GAS - Aprox. 45.000km - PL. GKC-2286")</f>
      </c>
      <c r="C58" s="4" t="inlineStr">
        <is>
          <t>Vendido</t>
        </is>
      </c>
      <c r="D58" s="4" t="inlineStr">
        <is>
          <t>30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=HYPERLINK("https://www.leilaoonline.com.br/lote/detalhe/41011", "312")</f>
      </c>
      <c r="B59" s="4" t="s">
        <f>=HYPERLINK("https://www.leilaoonline.com.br/lote/detalhe/41011", "I/ NISSAN VERSA 16SL FLEX; 2013/2014; BRANCA; ALCO./GASOL;")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=HYPERLINK("https://www.leilaoonline.com.br/lote/detalhe/41012", "328")</f>
      </c>
      <c r="B60" s="4" t="s">
        <f>=HYPERLINK("https://www.leilaoonline.com.br/lote/detalhe/41012", "GM; VECTRA SEDAN ELITE; 2008/2009; PRETA; ALCO./GASOL.")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13.250,00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=HYPERLINK("https://www.leilaoonline.com.br/lote/detalhe/41604", "329")</f>
      </c>
      <c r="B61" s="4" t="s">
        <f>=HYPERLINK("https://www.leilaoonline.com.br/lote/detalhe/41604", "RENAULT/LOGAN EXP 16. 2011/2012, FLEX IPVA 2020 PAGO")</f>
      </c>
      <c r="C61" s="4" t="inlineStr">
        <is>
          <t>Não vendido</t>
        </is>
      </c>
      <c r="D61" s="4" t="inlineStr">
        <is>
          <t>34</t>
        </is>
      </c>
      <c r="E61" s="5" t="inlineStr">
        <is>
          <t>17.950,00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=HYPERLINK("https://www.leilaoonline.com.br/lote/detalhe/42135", "330")</f>
      </c>
      <c r="B62" s="4" t="s">
        <f>=HYPERLINK("https://www.leilaoonline.com.br/lote/detalhe/42135", "PEUGEOT / 207 / PASSION XS A, 2009, FLEX, CINZA")</f>
      </c>
      <c r="C62" s="4" t="inlineStr">
        <is>
          <t>Não vendido</t>
        </is>
      </c>
      <c r="D62" s="4" t="inlineStr">
        <is>
          <t>38</t>
        </is>
      </c>
      <c r="E62" s="5" t="inlineStr">
        <is>
          <t>13.600,00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=HYPERLINK("https://www.leilaoonline.com.br/lote/detalhe/41013", "398")</f>
      </c>
      <c r="B63" s="4" t="s">
        <f>=HYPERLINK("https://www.leilaoonline.com.br/lote/detalhe/41013", "JOGO COM 03 RODAS DE LIGA LEVE ARO 16 COM PNEUS E UM PNEU 195 X 55 X 16")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=HYPERLINK("https://www.leilaoonline.com.br/lote/detalhe/41019", "400")</f>
      </c>
      <c r="B64" s="4" t="s">
        <f>=HYPERLINK("https://www.leilaoonline.com.br/lote/detalhe/41019", "2 PNEUS REMOLD MONACO 195 / 55 / 15")</f>
      </c>
      <c r="C64" s="4" t="inlineStr">
        <is>
          <t>Vendido</t>
        </is>
      </c>
      <c r="D64" s="4" t="inlineStr">
        <is>
          <t>3</t>
        </is>
      </c>
      <c r="E64" s="5" t="inlineStr">
        <is>
          <t>250,00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=HYPERLINK("https://www.leilaoonline.com.br/lote/detalhe/41608", "401")</f>
      </c>
      <c r="B65" s="4" t="s">
        <f>=HYPERLINK("https://www.leilaoonline.com.br/lote/detalhe/41608", "2 PNEUS REMOLD MONACO 195 / 60 / 15")</f>
      </c>
      <c r="C65" s="4" t="inlineStr">
        <is>
          <t>Vendido</t>
        </is>
      </c>
      <c r="D65" s="4" t="inlineStr">
        <is>
          <t>2</t>
        </is>
      </c>
      <c r="E65" s="5" t="inlineStr">
        <is>
          <t>100,00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=HYPERLINK("https://www.leilaoonline.com.br/lote/detalhe/41610", "402")</f>
      </c>
      <c r="B66" s="4" t="s">
        <f>=HYPERLINK("https://www.leilaoonline.com.br/lote/detalhe/41610", "JOGO DE RODAS DE LIGA 4X100 ARO 16 COM PNEUS 185/55 ")</f>
      </c>
      <c r="C66" s="4" t="inlineStr">
        <is>
          <t>Vendido</t>
        </is>
      </c>
      <c r="D66" s="4" t="inlineStr">
        <is>
          <t>8</t>
        </is>
      </c>
      <c r="E66" s="5" t="inlineStr">
        <is>
          <t>800,00</t>
        </is>
      </c>
      <c r="F6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2026-05-01T11:42:38.00Z</dcterms:created>
  <dc:creator>Tellks Tecnologia</dc:creator>
  <cp:revision>0</cp:revision>
</cp:coreProperties>
</file>