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- CASE - VALTRA, CAMINHÕES TANQUE - COMBOIO - MUNCK, REBOQUES 12,5M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=HYPERLINK("https://www.leilaoonline.com.br/lote/detalhe/47073", "004")</f>
      </c>
      <c r="B11" s="4" t="s">
        <f>=HYPERLINK("https://www.leilaoonline.com.br/lote/detalhe/47073", "AMBULANCIA I / KIA BESTA AMB, DIESEL, ANO 1999, FUNDAÇÃO BARRA, FR95198,  (UND BARRA)")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=HYPERLINK("https://www.leilaoonline.com.br/lote/detalhe/47261", "006")</f>
      </c>
      <c r="B12" s="4" t="s">
        <f>=HYPERLINK("https://www.leilaoonline.com.br/lote/detalhe/47261", "CAMINHÃO M.BENZ/1718, FR119928, ANO 2009, UND JUNQUEIRA")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=HYPERLINK("https://www.leilaoonline.com.br/lote/detalhe/47074", "008")</f>
      </c>
      <c r="B13" s="4" t="s">
        <f>=HYPERLINK("https://www.leilaoonline.com.br/lote/detalhe/47074", "CAMINHÃO VW/15.190 WORKER COMBOIO, ANO 2014, FR120027, UND JUNQUEIRA")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=HYPERLINK("https://www.leilaoonline.com.br/lote/detalhe/47075", "3017")</f>
      </c>
      <c r="B14" s="4" t="s">
        <f>=HYPERLINK("https://www.leilaoonline.com.br/lote/detalhe/47075", " CASE MAXXUM 180 4X4, ANO 2010, FR102830, UND BARRA")</f>
      </c>
      <c r="C14" s="4" t="inlineStr">
        <is>
          <t>Vendido</t>
        </is>
      </c>
      <c r="D14" s="4" t="inlineStr">
        <is>
          <t>69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=HYPERLINK("https://www.leilaoonline.com.br/lote/detalhe/48539", "3018")</f>
      </c>
      <c r="B15" s="4" t="s">
        <f>=HYPERLINK("https://www.leilaoonline.com.br/lote/detalhe/48539", "SUCATA MISTA COBRE/FERRO/INOX E OUTROS veja especificações, S/FR, UND BARRA")</f>
      </c>
      <c r="C15" s="4" t="inlineStr">
        <is>
          <t>Vendido</t>
        </is>
      </c>
      <c r="D15" s="4" t="inlineStr">
        <is>
          <t>11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=HYPERLINK("https://www.leilaoonline.com.br/lote/detalhe/47076", "3019")</f>
      </c>
      <c r="B16" s="4" t="s">
        <f>=HYPERLINK("https://www.leilaoonline.com.br/lote/detalhe/47076", " VALTRA 205I 4X4 HIFLOW, ANO 2011, FR163452, UND BARRA")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=HYPERLINK("https://www.leilaoonline.com.br/lote/detalhe/47095", "3024")</f>
      </c>
      <c r="B17" s="4" t="s">
        <f>=HYPERLINK("https://www.leilaoonline.com.br/lote/detalhe/47095", " R/RANDONSP RQ CA 12,5M, ANO 2010, FR93636,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=HYPERLINK("https://www.leilaoonline.com.br/lote/detalhe/44148", "3034")</f>
      </c>
      <c r="B18" s="4" t="s">
        <f>=HYPERLINK("https://www.leilaoonline.com.br/lote/detalhe/44148", "  CARRETEL DE MADEIRA 2,30 X 1,20,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=HYPERLINK("https://www.leilaoonline.com.br/lote/detalhe/44378", "3036")</f>
      </c>
      <c r="B19" s="4" t="s">
        <f>=HYPERLINK("https://www.leilaoonline.com.br/lote/detalhe/44378", "TRATOR M.F CARREGADEIRA MOTOCANA S/BOCA, ANO 2010, FR1009050, UND BARRA")</f>
      </c>
      <c r="C19" s="4" t="inlineStr">
        <is>
          <t>Vendido</t>
        </is>
      </c>
      <c r="D19" s="4" t="inlineStr">
        <is>
          <t>66</t>
        </is>
      </c>
      <c r="E19" s="5" t="inlineStr">
        <is>
          <t>86.000,00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=HYPERLINK("https://www.leilaoonline.com.br/lote/detalhe/45195", "3038")</f>
      </c>
      <c r="B20" s="4" t="s">
        <f>=HYPERLINK("https://www.leilaoonline.com.br/lote/detalhe/45195", "TRATOR VALTRA BH 205, ANO SÉRIE SH 2058281825, UND BARRA")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=HYPERLINK("https://www.leilaoonline.com.br/lote/detalhe/44380", "3039")</f>
      </c>
      <c r="B21" s="4" t="s">
        <f>=HYPERLINK("https://www.leilaoonline.com.br/lote/detalhe/44380", "CARRETA DE SERVIÇOS DIVERSOS, S/FR, UND BARRA")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=HYPERLINK("https://www.leilaoonline.com.br/lote/detalhe/44377", "3050")</f>
      </c>
      <c r="B22" s="4" t="s">
        <f>=HYPERLINK("https://www.leilaoonline.com.br/lote/detalhe/44377", "CARRETA PLATAFORMA 3 EIXOS R/RODOFORT RC 3E, ANO 2010, FR96894, UND BARRA")</f>
      </c>
      <c r="C22" s="4" t="inlineStr">
        <is>
          <t>Vendido</t>
        </is>
      </c>
      <c r="D22" s="4" t="inlineStr">
        <is>
          <t>31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=HYPERLINK("https://www.leilaoonline.com.br/lote/detalhe/45362", "3051")</f>
      </c>
      <c r="B23" s="4" t="s">
        <f>=HYPERLINK("https://www.leilaoonline.com.br/lote/detalhe/45362", "SUCATA DE MOVEIS/OUTROS. CADEIRAS, ARMARIOS, VASO C/PLANTA, TV E...S/FR, UND BARRA")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=HYPERLINK("https://www.leilaoonline.com.br/lote/detalhe/45363", "3052")</f>
      </c>
      <c r="B24" s="4" t="s">
        <f>=HYPERLINK("https://www.leilaoonline.com.br/lote/detalhe/45363", "OLHO DE GATO (CALOTA DE SINALIZAÇÃO), S/FR,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=HYPERLINK("https://www.leilaoonline.com.br/lote/detalhe/45364", "3053")</f>
      </c>
      <c r="B25" s="4" t="s">
        <f>=HYPERLINK("https://www.leilaoonline.com.br/lote/detalhe/45364", "200 EXTINTORES (200 aproximadamente mod/tamanho diversos), S/FR,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=HYPERLINK("https://www.leilaoonline.com.br/lote/detalhe/47081", "3616")</f>
      </c>
      <c r="B26" s="4" t="s">
        <f>=HYPERLINK("https://www.leilaoonline.com.br/lote/detalhe/47081", " CASE MAXXUM 180 4X4, ANO 2010, FR102829, UND BARRA")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47.000,00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=HYPERLINK("https://www.leilaoonline.com.br/lote/detalhe/47080", "4007")</f>
      </c>
      <c r="B27" s="4" t="s">
        <f>=HYPERLINK("https://www.leilaoonline.com.br/lote/detalhe/47080", " ARADO TATU, FR1265, UND PARAÍSO")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4.750,00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=HYPERLINK("https://www.leilaoonline.com.br/lote/detalhe/47079", "4009")</f>
      </c>
      <c r="B28" s="4" t="s">
        <f>=HYPERLINK("https://www.leilaoonline.com.br/lote/detalhe/47079", " ARADO COR AMARELO, S/FR, UND PARAÍSO")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=HYPERLINK("https://www.leilaoonline.com.br/lote/detalhe/47077", "4010")</f>
      </c>
      <c r="B29" s="4" t="s">
        <f>=HYPERLINK("https://www.leilaoonline.com.br/lote/detalhe/47077", " GRADE ARADORA P/ 16 DISCOS CIVEMASA, FR19701, UND PARAÍSO")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=HYPERLINK("https://www.leilaoonline.com.br/lote/detalhe/47078", "4011")</f>
      </c>
      <c r="B30" s="4" t="s">
        <f>=HYPERLINK("https://www.leilaoonline.com.br/lote/detalhe/47078", " GRADE P/14 DISCOS, FR600067, UND PARAÍSO")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=HYPERLINK("https://www.leilaoonline.com.br/lote/detalhe/45254", "4027")</f>
      </c>
      <c r="B31" s="4" t="s">
        <f>=HYPERLINK("https://www.leilaoonline.com.br/lote/detalhe/45254", "TRANSBORDO SANTAL 10T , ANO 2012, FR19910, UND PARAÍSO")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=HYPERLINK("https://www.leilaoonline.com.br/lote/detalhe/45255", "4029")</f>
      </c>
      <c r="B32" s="4" t="s">
        <f>=HYPERLINK("https://www.leilaoonline.com.br/lote/detalhe/45255", "TRANSBORDO SANTAL 10T,  FR1036, UND PARAÍSO")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=HYPERLINK("https://www.leilaoonline.com.br/lote/detalhe/45256", "4031")</f>
      </c>
      <c r="B33" s="4" t="s">
        <f>=HYPERLINK("https://www.leilaoonline.com.br/lote/detalhe/45256", "TRANSBORDO ATA10500 10 T, ANO 2007, FR19866, UND PARAÍSO")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=HYPERLINK("https://www.leilaoonline.com.br/lote/detalhe/44141", "4035")</f>
      </c>
      <c r="B34" s="4" t="s">
        <f>=HYPERLINK("https://www.leilaoonline.com.br/lote/detalhe/44141", " TRANSBORDO ATA10500 10 T, ANO 2007, FR19854, UND PARAÍSO")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=HYPERLINK("https://www.leilaoonline.com.br/lote/detalhe/47098", "4037")</f>
      </c>
      <c r="B35" s="4" t="s">
        <f>=HYPERLINK("https://www.leilaoonline.com.br/lote/detalhe/47098", " VALTRA BM 100, ANO 2011, FR19824, UND PARAÍSO")</f>
      </c>
      <c r="C35" s="4" t="inlineStr">
        <is>
          <t>Vendido</t>
        </is>
      </c>
      <c r="D35" s="4" t="inlineStr">
        <is>
          <t>160</t>
        </is>
      </c>
      <c r="E35" s="5" t="inlineStr">
        <is>
          <t>58.250,00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=HYPERLINK("https://www.leilaoonline.com.br/lote/detalhe/44142", "4039")</f>
      </c>
      <c r="B36" s="4" t="s">
        <f>=HYPERLINK("https://www.leilaoonline.com.br/lote/detalhe/44142", " TRANSBORDO SERMAG 12 T , ANO 2009, FR101965, UND PARAÍSO")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=HYPERLINK("https://www.leilaoonline.com.br/lote/detalhe/47097", "4041")</f>
      </c>
      <c r="B37" s="4" t="s">
        <f>=HYPERLINK("https://www.leilaoonline.com.br/lote/detalhe/47097", " CAMINHÃO OFICINA VW 15.180 EURO3 WORKER, ANO 2006, FR34080/52511 C/ COMPRESSORES E OUTROS DESMONTADOS, UND PARAÍSO")</f>
      </c>
      <c r="C37" s="4" t="inlineStr">
        <is>
          <t>Vendido</t>
        </is>
      </c>
      <c r="D37" s="4" t="inlineStr">
        <is>
          <t>56</t>
        </is>
      </c>
      <c r="E37" s="5" t="inlineStr">
        <is>
          <t>42.500,00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=HYPERLINK("https://www.leilaoonline.com.br/lote/detalhe/45257", "4043")</f>
      </c>
      <c r="B38" s="4" t="s">
        <f>=HYPERLINK("https://www.leilaoonline.com.br/lote/detalhe/45257", "TRANSBORDO ATA 10 T, ANO 2007, FR19855, UND PARAÍSO")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=HYPERLINK("https://www.leilaoonline.com.br/lote/detalhe/45258", "4044")</f>
      </c>
      <c r="B39" s="4" t="s">
        <f>=HYPERLINK("https://www.leilaoonline.com.br/lote/detalhe/45258", "TRANSBORDO ATA 10T, ANO 2007, FR19860, UND PARAÍSO")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=HYPERLINK("https://www.leilaoonline.com.br/lote/detalhe/45259", "4045")</f>
      </c>
      <c r="B40" s="4" t="s">
        <f>=HYPERLINK("https://www.leilaoonline.com.br/lote/detalhe/45259", "TRANSBORDOATA 10500 10 T,ANO 2007, FR19853, UND PARAÍSO")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=HYPERLINK("https://www.leilaoonline.com.br/lote/detalhe/45260", "4046")</f>
      </c>
      <c r="B41" s="4" t="s">
        <f>=HYPERLINK("https://www.leilaoonline.com.br/lote/detalhe/45260", "TRANSBORDO ATA 10500 10T, ANO 2007. FR19852,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=HYPERLINK("https://www.leilaoonline.com.br/lote/detalhe/45263", "4047")</f>
      </c>
      <c r="B42" s="4" t="s">
        <f>=HYPERLINK("https://www.leilaoonline.com.br/lote/detalhe/45263", "REB/ ANTONIN , ANO 1991, FR56110, UND PARAÍSO")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=HYPERLINK("https://www.leilaoonline.com.br/lote/detalhe/44614", "4048")</f>
      </c>
      <c r="B43" s="4" t="s">
        <f>=HYPERLINK("https://www.leilaoonline.com.br/lote/detalhe/44614", "TRATOR VALTRA BM 100, FR19700, UND. PARAÍSO")</f>
      </c>
      <c r="C43" s="4" t="inlineStr">
        <is>
          <t>Não vendido</t>
        </is>
      </c>
      <c r="D43" s="4" t="inlineStr">
        <is>
          <t>101</t>
        </is>
      </c>
      <c r="E43" s="5" t="inlineStr">
        <is>
          <t>69.500,00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=HYPERLINK("https://www.leilaoonline.com.br/lote/detalhe/44615", "4049")</f>
      </c>
      <c r="B44" s="4" t="s">
        <f>=HYPERLINK("https://www.leilaoonline.com.br/lote/detalhe/44615", "TRATOR VALTRA BH185I, FR19215, UND.PARAÍSO")</f>
      </c>
      <c r="C44" s="4" t="inlineStr">
        <is>
          <t>Vendido</t>
        </is>
      </c>
      <c r="D44" s="4" t="inlineStr">
        <is>
          <t>77</t>
        </is>
      </c>
      <c r="E44" s="5" t="inlineStr">
        <is>
          <t>61.000,00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=HYPERLINK("https://www.leilaoonline.com.br/lote/detalhe/45137", "4050")</f>
      </c>
      <c r="B45" s="4" t="s">
        <f>=HYPERLINK("https://www.leilaoonline.com.br/lote/detalhe/45137", "TRATOR CASE 180, FR19132, UND. PARAÍSO")</f>
      </c>
      <c r="C45" s="4" t="inlineStr">
        <is>
          <t>Vendido</t>
        </is>
      </c>
      <c r="D45" s="4" t="inlineStr">
        <is>
          <t>57</t>
        </is>
      </c>
      <c r="E45" s="5" t="inlineStr">
        <is>
          <t>51.000,00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=HYPERLINK("https://www.leilaoonline.com.br/lote/detalhe/45264", "4052")</f>
      </c>
      <c r="B46" s="4" t="s">
        <f>=HYPERLINK("https://www.leilaoonline.com.br/lote/detalhe/45264", "IMPLEMENTO, FR20380, UND PARAÍSO")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=HYPERLINK("https://www.leilaoonline.com.br/lote/detalhe/45265", "4053")</f>
      </c>
      <c r="B47" s="4" t="s">
        <f>=HYPERLINK("https://www.leilaoonline.com.br/lote/detalhe/45265", "ROLO, FR208, UND PARAÍSO")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=HYPERLINK("https://www.leilaoonline.com.br/lote/detalhe/45266", "4054")</f>
      </c>
      <c r="B48" s="4" t="s">
        <f>=HYPERLINK("https://www.leilaoonline.com.br/lote/detalhe/45266", "IMPLEMENTO PJ, S/FR, UND PARAÍSO")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=HYPERLINK("https://www.leilaoonline.com.br/lote/detalhe/45267", "4073")</f>
      </c>
      <c r="B49" s="4" t="s">
        <f>=HYPERLINK("https://www.leilaoonline.com.br/lote/detalhe/45267", "IMPLEMENTO, FR103295, UND PARAÍSO")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6.200,00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=HYPERLINK("https://www.leilaoonline.com.br/lote/detalhe/44144", "4492")</f>
      </c>
      <c r="B50" s="4" t="s">
        <f>=HYPERLINK("https://www.leilaoonline.com.br/lote/detalhe/44144", " TRANSBORDO MOTO CANA , FR28753/655140, UND PARAÍSO")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=HYPERLINK("https://www.leilaoonline.com.br/lote/detalhe/44143", "4690")</f>
      </c>
      <c r="B51" s="4" t="s">
        <f>=HYPERLINK("https://www.leilaoonline.com.br/lote/detalhe/44143", " TRANSBORDO MOTO CANA , FR28754/655144, UND PARAÍSO")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=HYPERLINK("https://www.leilaoonline.com.br/lote/detalhe/45268", "4858")</f>
      </c>
      <c r="B52" s="4" t="s">
        <f>=HYPERLINK("https://www.leilaoonline.com.br/lote/detalhe/45268", "CAMINHÃO VW/ 26.220 EURO3 WORKER TANQUE , ANO 2010, FR96625/98531, UND PARAÍSO")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93.500,00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=HYPERLINK("https://www.leilaoonline.com.br/lote/detalhe/45269", "4859")</f>
      </c>
      <c r="B53" s="4" t="s">
        <f>=HYPERLINK("https://www.leilaoonline.com.br/lote/detalhe/45269", "CAMINHÃO M.BENZ/2831 6X4 TANQUE , FR19632/, ANO 2007, UND PARAISO ")</f>
      </c>
      <c r="C53" s="4" t="inlineStr">
        <is>
          <t>Vendido</t>
        </is>
      </c>
      <c r="D53" s="4" t="inlineStr">
        <is>
          <t>149</t>
        </is>
      </c>
      <c r="E53" s="5" t="inlineStr">
        <is>
          <t>95.500,00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=HYPERLINK("https://www.leilaoonline.com.br/lote/detalhe/45270", "4862")</f>
      </c>
      <c r="B54" s="4" t="s">
        <f>=HYPERLINK("https://www.leilaoonline.com.br/lote/detalhe/45270", "TRANSBORDO ATA 10500 10500T, ANO 2007, FR19858, UND PARAÍSO")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=HYPERLINK("https://www.leilaoonline.com.br/lote/detalhe/47082", "5001")</f>
      </c>
      <c r="B55" s="4" t="s">
        <f>=HYPERLINK("https://www.leilaoonline.com.br/lote/detalhe/47082", " ARADO, FR20138/607193, UND S. CÂNDIDA ")</f>
      </c>
      <c r="C55" s="4" t="inlineStr">
        <is>
          <t>Vendido</t>
        </is>
      </c>
      <c r="D55" s="4" t="inlineStr">
        <is>
          <t>26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=HYPERLINK("https://www.leilaoonline.com.br/lote/detalhe/47084", "5003")</f>
      </c>
      <c r="B56" s="4" t="s">
        <f>=HYPERLINK("https://www.leilaoonline.com.br/lote/detalhe/47084", "1 MAQ. SOLDA,  DIVERSAS BOMBAS E MOTORES, S/FR, UND S. CÂNDIDA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=HYPERLINK("https://www.leilaoonline.com.br/lote/detalhe/48109", "5006")</f>
      </c>
      <c r="B57" s="4" t="s">
        <f>=HYPERLINK("https://www.leilaoonline.com.br/lote/detalhe/48109", " CAMINHÃO VW/26.220 EURO3 WORKER TANQUE DE FIBRA 10.000 LTS, ANO 2010, FR43011, UND S. CÂNDIDA")</f>
      </c>
      <c r="C57" s="4" t="inlineStr">
        <is>
          <t>Vendido</t>
        </is>
      </c>
      <c r="D57" s="4" t="inlineStr">
        <is>
          <t>95</t>
        </is>
      </c>
      <c r="E57" s="5" t="inlineStr">
        <is>
          <t>87.000,00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=HYPERLINK("https://www.leilaoonline.com.br/lote/detalhe/47083", "5009")</f>
      </c>
      <c r="B58" s="4" t="s">
        <f>=HYPERLINK("https://www.leilaoonline.com.br/lote/detalhe/47083", " CAMINHÃO VW/26.220 EURO3 WORKER, ANO 2010, FR96635, UND S. CÂNDIDA ")</f>
      </c>
      <c r="C58" s="4" t="inlineStr">
        <is>
          <t>Vendido</t>
        </is>
      </c>
      <c r="D58" s="4" t="inlineStr">
        <is>
          <t>57</t>
        </is>
      </c>
      <c r="E58" s="5" t="inlineStr">
        <is>
          <t>48.500,00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=HYPERLINK("https://www.leilaoonline.com.br/lote/detalhe/44145", "5013")</f>
      </c>
      <c r="B59" s="4" t="s">
        <f>=HYPERLINK("https://www.leilaoonline.com.br/lote/detalhe/44145", " TRANSBORDO ATA 12000 12T, FR135630, ANO 2010, UND S. CÂNDIDA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=HYPERLINK("https://www.leilaoonline.com.br/lote/detalhe/44146", "5014")</f>
      </c>
      <c r="B60" s="4" t="s">
        <f>=HYPERLINK("https://www.leilaoonline.com.br/lote/detalhe/44146", " TRANSBORDO ATA 12000 12T, FR102040, ANO 2010, UND S. CÂNDIDA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=HYPERLINK("https://www.leilaoonline.com.br/lote/detalhe/47260", "5015")</f>
      </c>
      <c r="B61" s="4" t="s">
        <f>=HYPERLINK("https://www.leilaoonline.com.br/lote/detalhe/47260", "9 RODETES, S/FR, UND S. CÂNDIDA veja descritivo de itens")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4.650,00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=HYPERLINK("https://www.leilaoonline.com.br/lote/detalhe/45202", "5016")</f>
      </c>
      <c r="B62" s="4" t="s">
        <f>=HYPERLINK("https://www.leilaoonline.com.br/lote/detalhe/45202", "R/RANDOSP RQ CA, ANO 2010, FR70366, UND STA CÂNDIDA")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=HYPERLINK("https://www.leilaoonline.com.br/lote/detalhe/45204", "5017")</f>
      </c>
      <c r="B63" s="4" t="s">
        <f>=HYPERLINK("https://www.leilaoonline.com.br/lote/detalhe/45204", "R/RANDOSP RQ CA, ANO 2007, FR96204, UND STA CÂNDIDA")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=HYPERLINK("https://www.leilaoonline.com.br/lote/detalhe/45244", "5021")</f>
      </c>
      <c r="B64" s="4" t="s">
        <f>=HYPERLINK("https://www.leilaoonline.com.br/lote/detalhe/45244", "R/RANDOSP RQ CA, ANO 2010, FR56823, UND STA CÂNDIDA")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=HYPERLINK("https://www.leilaoonline.com.br/lote/detalhe/45246", "5024")</f>
      </c>
      <c r="B65" s="4" t="s">
        <f>=HYPERLINK("https://www.leilaoonline.com.br/lote/detalhe/45246", "R/RANDOSP RQ CA, ANO 2007, FR96200, UND STA CÂNDIDA")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=HYPERLINK("https://www.leilaoonline.com.br/lote/detalhe/48535", "5056")</f>
      </c>
      <c r="B66" s="4" t="s">
        <f>=HYPERLINK("https://www.leilaoonline.com.br/lote/detalhe/48535", "S. REBOQUE RANDON 11,80, ANO 2007, FR46830, UND SANTA CÂNDIDA")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24.500,00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=HYPERLINK("https://www.leilaoonline.com.br/lote/detalhe/48538", "5057")</f>
      </c>
      <c r="B67" s="4" t="s">
        <f>=HYPERLINK("https://www.leilaoonline.com.br/lote/detalhe/48538", "S. REBOQUE USICAMP 12.50, ANO 2008, FR56337, UND SANTA CÂNDIDA")</f>
      </c>
      <c r="C67" s="4" t="inlineStr">
        <is>
          <t>Vendido</t>
        </is>
      </c>
      <c r="D67" s="4" t="inlineStr">
        <is>
          <t>35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=HYPERLINK("https://www.leilaoonline.com.br/lote/detalhe/48536", "5064")</f>
      </c>
      <c r="B68" s="4" t="s">
        <f>=HYPERLINK("https://www.leilaoonline.com.br/lote/detalhe/48536", "REBOQUE 4E RANDON 12,5M, FR46878, ANO 2010, UND STA CÂNDIDA")</f>
      </c>
      <c r="C68" s="4" t="inlineStr">
        <is>
          <t>Vendido</t>
        </is>
      </c>
      <c r="D68" s="4" t="inlineStr">
        <is>
          <t>48</t>
        </is>
      </c>
      <c r="E68" s="5" t="inlineStr">
        <is>
          <t>34.000,00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=HYPERLINK("https://www.leilaoonline.com.br/lote/detalhe/47085", "5657")</f>
      </c>
      <c r="B69" s="4" t="s">
        <f>=HYPERLINK("https://www.leilaoonline.com.br/lote/detalhe/47085", " TRANSBORDO SANTAL, FR655117, UND S. CÂNDIDA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=HYPERLINK("https://www.leilaoonline.com.br/lote/detalhe/47099", "5668")</f>
      </c>
      <c r="B70" s="4" t="s">
        <f>=HYPERLINK("https://www.leilaoonline.com.br/lote/detalhe/47099", " TRANSBORDO SANTAL, FR655122, UND S. CÂNDIDA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=HYPERLINK("https://www.leilaoonline.com.br/lote/detalhe/47100", "5734")</f>
      </c>
      <c r="B71" s="4" t="s">
        <f>=HYPERLINK("https://www.leilaoonline.com.br/lote/detalhe/47100", " REBOQUE GUERRA 8,20 M, ANO 2007 - TRANSFERÊNCIA APENAS PARA SP, UND S. CÂNDIDA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=HYPERLINK("https://www.leilaoonline.com.br/lote/detalhe/47101", "5751")</f>
      </c>
      <c r="B72" s="4" t="s">
        <f>=HYPERLINK("https://www.leilaoonline.com.br/lote/detalhe/47101", " TRANSBORDO CIVEMASA, FR650684, UND S. CÂNDIDA 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=HYPERLINK("https://www.leilaoonline.com.br/lote/detalhe/44135", "11733")</f>
      </c>
      <c r="B73" s="4" t="s">
        <f>=HYPERLINK("https://www.leilaoonline.com.br/lote/detalhe/44135", "COLHEDORA J DEERE  3510, ANO 2009, FR 101444, 237463-0, UND. SERRA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=HYPERLINK("https://www.leilaoonline.com.br/lote/detalhe/44136", "11734")</f>
      </c>
      <c r="B74" s="4" t="s">
        <f>=HYPERLINK("https://www.leilaoonline.com.br/lote/detalhe/44136", "COLHEDORA J DEERE  3510, ANO 2008, FR 107494, 228957-0 , UND. SERRA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=HYPERLINK("https://www.leilaoonline.com.br/lote/detalhe/44134", "11745")</f>
      </c>
      <c r="B75" s="4" t="s">
        <f>=HYPERLINK("https://www.leilaoonline.com.br/lote/detalhe/44134", "COLHEDORA J DEERE 3510, ANO 2008, FR 10057, 217367-0, UND.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=HYPERLINK("https://www.leilaoonline.com.br/lote/detalhe/44138", "11746")</f>
      </c>
      <c r="B76" s="4" t="s">
        <f>=HYPERLINK("https://www.leilaoonline.com.br/lote/detalhe/44138", "COLHEDORA J DEERE 3510, ANO 2008, FR 107494, 228957-0 , UND. SERRA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=HYPERLINK("https://www.leilaoonline.com.br/lote/detalhe/44137", "11747")</f>
      </c>
      <c r="B77" s="4" t="s">
        <f>=HYPERLINK("https://www.leilaoonline.com.br/lote/detalhe/44137", "COLHEDORA J DEERE 3510, ANO 2008, FR 117524, 220430-0 , UND. SERRA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=HYPERLINK("https://www.leilaoonline.com.br/lote/detalhe/44139", "11748")</f>
      </c>
      <c r="B78" s="4" t="s">
        <f>=HYPERLINK("https://www.leilaoonline.com.br/lote/detalhe/44139", "COLHEDORA J DEERE 3510, ANO 2009, FR 117557 , UND. SERRA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=HYPERLINK("https://www.leilaoonline.com.br/lote/detalhe/47102", "11752")</f>
      </c>
      <c r="B79" s="4" t="s">
        <f>=HYPERLINK("https://www.leilaoonline.com.br/lote/detalhe/47102", "CAMINHÃO GM/CHEVROLET D60, ANO 1989, FR360349, VENDA COMO SUCATA, UND. SERRA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=HYPERLINK("https://www.leilaoonline.com.br/lote/detalhe/47850", "11755")</f>
      </c>
      <c r="B80" s="4" t="s">
        <f>=HYPERLINK("https://www.leilaoonline.com.br/lote/detalhe/47850", "100  CADEIRAS (aproximadamente), S/FR, UND SERRA")</f>
      </c>
      <c r="C80" s="4" t="inlineStr">
        <is>
          <t>Vendido</t>
        </is>
      </c>
      <c r="D80" s="4" t="inlineStr">
        <is>
          <t>8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=HYPERLINK("https://www.leilaoonline.com.br/lote/detalhe/44152", "12353")</f>
      </c>
      <c r="B81" s="4" t="s">
        <f>=HYPERLINK("https://www.leilaoonline.com.br/lote/detalhe/44152", "EQUIPAMENTO DE LABORATÓRIO, S/FR, UND JUNQUEIRA - veja descritivo de itens  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=HYPERLINK("https://www.leilaoonline.com.br/lote/detalhe/45365", "13024")</f>
      </c>
      <c r="B82" s="4" t="s">
        <f>=HYPERLINK("https://www.leilaoonline.com.br/lote/detalhe/45365", "AFERIDOR M10 DE BOMBA DE ALTA VAZÃO E 03 CAIXAS D´ÁGUAS, S/FR, UND IPAUSSU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=HYPERLINK("https://www.leilaoonline.com.br/lote/detalhe/45366", "13025")</f>
      </c>
      <c r="B83" s="4" t="s">
        <f>=HYPERLINK("https://www.leilaoonline.com.br/lote/detalhe/45366", "SUCATA DE COLUNA DE RECUPERAÇÃO FLEGMA, S/FR, UND IPAUSSU")</f>
      </c>
      <c r="C83" s="4" t="inlineStr">
        <is>
          <t>Não vendido</t>
        </is>
      </c>
      <c r="D83" s="4" t="inlineStr">
        <is>
          <t>31</t>
        </is>
      </c>
      <c r="E83" s="5" t="inlineStr">
        <is>
          <t>5.350,00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=HYPERLINK("https://www.leilaoonline.com.br/lote/detalhe/45367", "13026")</f>
      </c>
      <c r="B84" s="4" t="s">
        <f>=HYPERLINK("https://www.leilaoonline.com.br/lote/detalhe/45367", "SUCATA DE  02 MOTORES ESTACIONÁRIOS A DIESEL  E MOTORES ELÉTRICOS, S/FR, UND IPAUSSU")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=HYPERLINK("https://www.leilaoonline.com.br/lote/detalhe/45368", "13027")</f>
      </c>
      <c r="B85" s="4" t="s">
        <f>=HYPERLINK("https://www.leilaoonline.com.br/lote/detalhe/45368", "SUCATA DE  CARROCERIA, S/FR, UND IPAUSSU")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=HYPERLINK("https://www.leilaoonline.com.br/lote/detalhe/45369", "13028")</f>
      </c>
      <c r="B86" s="4" t="s">
        <f>=HYPERLINK("https://www.leilaoonline.com.br/lote/detalhe/45369", "SUCATA TURBINA A VAPOR AKZ GT-63, S/FR, UND IPAUSSU")</f>
      </c>
      <c r="C86" s="4" t="inlineStr">
        <is>
          <t>Vendido</t>
        </is>
      </c>
      <c r="D86" s="4" t="inlineStr">
        <is>
          <t>10</t>
        </is>
      </c>
      <c r="E86" s="5" t="inlineStr">
        <is>
          <t>3.750,00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=HYPERLINK("https://www.leilaoonline.com.br/lote/detalhe/45371", "13030")</f>
      </c>
      <c r="B87" s="4" t="s">
        <f>=HYPERLINK("https://www.leilaoonline.com.br/lote/detalhe/45371", "SUCATA DE 03 MOTORES , S/FR, UND IPAUSSU")</f>
      </c>
      <c r="C87" s="4" t="inlineStr">
        <is>
          <t>Vendido</t>
        </is>
      </c>
      <c r="D87" s="4" t="inlineStr">
        <is>
          <t>21</t>
        </is>
      </c>
      <c r="E87" s="5" t="inlineStr">
        <is>
          <t>4.200,00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=HYPERLINK("https://www.leilaoonline.com.br/lote/detalhe/45372", "13031")</f>
      </c>
      <c r="B88" s="4" t="s">
        <f>=HYPERLINK("https://www.leilaoonline.com.br/lote/detalhe/45372", "   TANQUE D´AGUA 15.000 LITROS, S/FR, UND IPAUSSU")</f>
      </c>
      <c r="C88" s="4" t="inlineStr">
        <is>
          <t>Vendido</t>
        </is>
      </c>
      <c r="D88" s="4" t="inlineStr">
        <is>
          <t>51</t>
        </is>
      </c>
      <c r="E88" s="5" t="inlineStr">
        <is>
          <t>10.200,00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=HYPERLINK("https://www.leilaoonline.com.br/lote/detalhe/45374", "13032")</f>
      </c>
      <c r="B89" s="4" t="s">
        <f>=HYPERLINK("https://www.leilaoonline.com.br/lote/detalhe/45374", "PANELA INDUSTRIAL, S/FR, UND MARACAI")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=HYPERLINK("https://www.leilaoonline.com.br/lote/detalhe/45375", "13033")</f>
      </c>
      <c r="B90" s="4" t="s">
        <f>=HYPERLINK("https://www.leilaoonline.com.br/lote/detalhe/45375", "ROÇADEIRA MARCA LAVRALE  PAT179974, UND PARAGUAÇU  ")</f>
      </c>
      <c r="C90" s="4" t="inlineStr">
        <is>
          <t>Vendido</t>
        </is>
      </c>
      <c r="D90" s="4" t="inlineStr">
        <is>
          <t>28</t>
        </is>
      </c>
      <c r="E90" s="5" t="inlineStr">
        <is>
          <t>1.650,00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=HYPERLINK("https://www.leilaoonline.com.br/lote/detalhe/47103", "13047")</f>
      </c>
      <c r="B91" s="4" t="s">
        <f>=HYPERLINK("https://www.leilaoonline.com.br/lote/detalhe/47103", "CAMINHÃO/F12000 L, POLIGUINDASTE, ANO 1997, FR240007, UND TARUMÃ ( MOTOR/OUTROS DESMONTADO), UND TARUMÃ")</f>
      </c>
      <c r="C91" s="4" t="inlineStr">
        <is>
          <t>Vendido</t>
        </is>
      </c>
      <c r="D91" s="4" t="inlineStr">
        <is>
          <t>59</t>
        </is>
      </c>
      <c r="E91" s="5" t="inlineStr">
        <is>
          <t>26.750,00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=HYPERLINK("https://www.leilaoonline.com.br/lote/detalhe/47263", "14091")</f>
      </c>
      <c r="B92" s="4" t="s">
        <f>=HYPERLINK("https://www.leilaoonline.com.br/lote/detalhe/47263", "CAMINHÃO M.BENZ/L 2213,ANO 1984, CARROCERIA/IMP. MUNCK, FR360215/361449/361833, UND. ZANIN ")</f>
      </c>
      <c r="C92" s="4" t="inlineStr">
        <is>
          <t>Não vendido</t>
        </is>
      </c>
      <c r="D92" s="4" t="inlineStr">
        <is>
          <t>165</t>
        </is>
      </c>
      <c r="E92" s="5" t="inlineStr">
        <is>
          <t>86.250,00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=HYPERLINK("https://www.leilaoonline.com.br/lote/detalhe/47091", "14102")</f>
      </c>
      <c r="B93" s="4" t="s">
        <f>=HYPERLINK("https://www.leilaoonline.com.br/lote/detalhe/47091", "BOCA DE LOBO P/ ENGATE DE CARRETAS, APROX. 27 UNIDS, SF, UND.ZANIN")</f>
      </c>
      <c r="C93" s="4" t="inlineStr">
        <is>
          <t>Vendido</t>
        </is>
      </c>
      <c r="D93" s="4" t="inlineStr">
        <is>
          <t>7</t>
        </is>
      </c>
      <c r="E93" s="5" t="inlineStr">
        <is>
          <t>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=HYPERLINK("https://www.leilaoonline.com.br/lote/detalhe/47092", "14103")</f>
      </c>
      <c r="B94" s="4" t="s">
        <f>=HYPERLINK("https://www.leilaoonline.com.br/lote/detalhe/47092", "APROX. 12 MOTORES E COMPONENTES ELETRICOS, SF , UND. ZANIN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=HYPERLINK("https://www.leilaoonline.com.br/lote/detalhe/47089", "15450")</f>
      </c>
      <c r="B95" s="4" t="s">
        <f>=HYPERLINK("https://www.leilaoonline.com.br/lote/detalhe/47089", "CARRETA ABRIGO, ANO 2013, FR 121595, 198646-0, UND. BONFIM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11.150,00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=HYPERLINK("https://www.leilaoonline.com.br/lote/detalhe/47090", "15451")</f>
      </c>
      <c r="B96" s="4" t="s">
        <f>=HYPERLINK("https://www.leilaoonline.com.br/lote/detalhe/47090", "CARROCERIA COMBOIO, ANO 2015, FR 121823, UND. BONFIM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9.350,00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=HYPERLINK("https://www.leilaoonline.com.br/lote/detalhe/47262", "15453")</f>
      </c>
      <c r="B97" s="4" t="s">
        <f>=HYPERLINK("https://www.leilaoonline.com.br/lote/detalhe/47262", "TRATOR JOHN DEERE 7500, 4X4, ANO 2001, FR 115521, UND BONFIM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=HYPERLINK("https://www.leilaoonline.com.br/lote/detalhe/47087", "15454")</f>
      </c>
      <c r="B98" s="4" t="s">
        <f>=HYPERLINK("https://www.leilaoonline.com.br/lote/detalhe/47087", "TRATOR MF 292, 4X4, ANO 2006, FR 115008, UND.  BONFIM ")</f>
      </c>
      <c r="C98" s="4" t="inlineStr">
        <is>
          <t>Não vendido</t>
        </is>
      </c>
      <c r="D98" s="4" t="inlineStr">
        <is>
          <t>84</t>
        </is>
      </c>
      <c r="E98" s="5" t="inlineStr">
        <is>
          <t>55.750,00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=HYPERLINK("https://www.leilaoonline.com.br/lote/detalhe/47086", "15455")</f>
      </c>
      <c r="B99" s="4" t="s">
        <f>=HYPERLINK("https://www.leilaoonline.com.br/lote/detalhe/47086", "TRATOR MF 292, 4X4,ANO 2006,  FR 115007, 240854-0, UND. BONFIM ")</f>
      </c>
      <c r="C99" s="4" t="inlineStr">
        <is>
          <t>Vendido</t>
        </is>
      </c>
      <c r="D99" s="4" t="inlineStr">
        <is>
          <t>77</t>
        </is>
      </c>
      <c r="E99" s="5" t="inlineStr">
        <is>
          <t>54.250,00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=HYPERLINK("https://www.leilaoonline.com.br/lote/detalhe/47088", "15456")</f>
      </c>
      <c r="B100" s="4" t="s">
        <f>=HYPERLINK("https://www.leilaoonline.com.br/lote/detalhe/47088", "TRATOR MF 290, 4X2, ANO 1993, FR 115430, UND. BOMFIM 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26.250,00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=HYPERLINK("https://www.leilaoonline.com.br/lote/detalhe/44140", "15457")</f>
      </c>
      <c r="B101" s="4" t="s">
        <f>=HYPERLINK("https://www.leilaoonline.com.br/lote/detalhe/44140", "SUCATAS DIVERSAS, TV, MAQUINA DE ESCREVER,FOGÃO Á GÁS, SF, UND. BONFIM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=HYPERLINK("https://www.leilaoonline.com.br/lote/detalhe/47104", "15458")</f>
      </c>
      <c r="B102" s="4" t="s">
        <f>=HYPERLINK("https://www.leilaoonline.com.br/lote/detalhe/47104", "SUCATAS DIVERSAS,3 MAQUINAS DE SOLDA, 2 MACACOS HIDRÁULICOS, 1 BALANÇA, SF , UND. BONFIM ")</f>
      </c>
      <c r="C102" s="4" t="inlineStr">
        <is>
          <t>Vendido</t>
        </is>
      </c>
      <c r="D102" s="4" t="inlineStr">
        <is>
          <t>26</t>
        </is>
      </c>
      <c r="E102" s="5" t="inlineStr">
        <is>
          <t>4.900,00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=HYPERLINK("https://www.leilaoonline.com.br/lote/detalhe/44104", "20055")</f>
      </c>
      <c r="B103" s="4" t="s">
        <f>=HYPERLINK("https://www.leilaoonline.com.br/lote/detalhe/44104", " Reboque R/RANDONSP RQ CA 12,5M, FR225975, ANO 2013/2014, UND C. PINTO")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=HYPERLINK("https://www.leilaoonline.com.br/lote/detalhe/44117", "20057")</f>
      </c>
      <c r="B104" s="4" t="s">
        <f>=HYPERLINK("https://www.leilaoonline.com.br/lote/detalhe/44117", " Reboque R/RANDONSP RQ CA 12,5M, FR225985, ANO 2013/2014, UND C. PINTO")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33.500,00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=HYPERLINK("https://www.leilaoonline.com.br/lote/detalhe/44130", "20071")</f>
      </c>
      <c r="B105" s="4" t="s">
        <f>=HYPERLINK("https://www.leilaoonline.com.br/lote/detalhe/44130", " Reboque  R/RANDONSP RQ CA 12,5M, FR139446, ANO 2012, UND C. PINTO")</f>
      </c>
      <c r="C105" s="4" t="inlineStr">
        <is>
          <t>Não vendido</t>
        </is>
      </c>
      <c r="D105" s="4" t="inlineStr">
        <is>
          <t>33</t>
        </is>
      </c>
      <c r="E105" s="5" t="inlineStr">
        <is>
          <t>30.500,00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=HYPERLINK("https://www.leilaoonline.com.br/lote/detalhe/44133", "20181")</f>
      </c>
      <c r="B106" s="4" t="s">
        <f>=HYPERLINK("https://www.leilaoonline.com.br/lote/detalhe/44133", " Reboque Antonini  7,60M, FR36037, ANO 1993, UND C. PINTO ( CHASSI REMARCADO)")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7.000,00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=HYPERLINK("https://www.leilaoonline.com.br/lote/detalhe/44111", "20185")</f>
      </c>
      <c r="B107" s="4" t="s">
        <f>=HYPERLINK("https://www.leilaoonline.com.br/lote/detalhe/44111", " Reboque  R/RANDONSP RQ CA 12,5M, FR139934, ANO 2010, UND C. PINTO")</f>
      </c>
      <c r="C107" s="4" t="inlineStr">
        <is>
          <t>Vendido</t>
        </is>
      </c>
      <c r="D107" s="4" t="inlineStr">
        <is>
          <t>33</t>
        </is>
      </c>
      <c r="E107" s="5" t="inlineStr">
        <is>
          <t>30.500,00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=HYPERLINK("https://www.leilaoonline.com.br/lote/detalhe/47105", "20210")</f>
      </c>
      <c r="B108" s="4" t="s">
        <f>=HYPERLINK("https://www.leilaoonline.com.br/lote/detalhe/47105", " REB/FNV - FRUEHAUF REBOQUE C/ TRANSBORDO ANTONIOSI, ANO 1983, FR46756, UND C. PINTO")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=HYPERLINK("https://www.leilaoonline.com.br/lote/detalhe/44102", "20242")</f>
      </c>
      <c r="B109" s="4" t="s">
        <f>=HYPERLINK("https://www.leilaoonline.com.br/lote/detalhe/44102", " CAMINHÃO VW 15-180 WORKER, ANO 2008/2009, FR139263,(CARROCERIA COMBOIO FR140228), UND C. PINTO")</f>
      </c>
      <c r="C109" s="4" t="inlineStr">
        <is>
          <t>Não vendido</t>
        </is>
      </c>
      <c r="D109" s="4" t="inlineStr">
        <is>
          <t>88</t>
        </is>
      </c>
      <c r="E109" s="5" t="inlineStr">
        <is>
          <t>64.500,00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=HYPERLINK("https://www.leilaoonline.com.br/lote/detalhe/44149", "20247")</f>
      </c>
      <c r="B110" s="4" t="s">
        <f>=HYPERLINK("https://www.leilaoonline.com.br/lote/detalhe/44149", " REBOQUE ANTONINI C INTEIRA, ANO 1993, FR36035, UND.COSTA PINTO (CHASSI REMARCADO)")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6.050,00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=HYPERLINK("https://www.leilaoonline.com.br/lote/detalhe/44116", "20261")</f>
      </c>
      <c r="B111" s="4" t="s">
        <f>=HYPERLINK("https://www.leilaoonline.com.br/lote/detalhe/44116", " Reboque 4E R/RANDONSP RQ CA 12,5M, FR139439, ANO 2012, UND C. PINTO")</f>
      </c>
      <c r="C111" s="4" t="inlineStr">
        <is>
          <t>Não vendido</t>
        </is>
      </c>
      <c r="D111" s="4" t="inlineStr">
        <is>
          <t>37</t>
        </is>
      </c>
      <c r="E111" s="5" t="inlineStr">
        <is>
          <t>34.500,00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=HYPERLINK("https://www.leilaoonline.com.br/lote/detalhe/47265", "20262")</f>
      </c>
      <c r="B112" s="4" t="s">
        <f>=HYPERLINK("https://www.leilaoonline.com.br/lote/detalhe/47265", "REB/ ANTONIN SEMI REBOQUE PALHA, ANO 1993, FR56185, UND C PINTO")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=HYPERLINK("https://www.leilaoonline.com.br/lote/detalhe/47264", "20263")</f>
      </c>
      <c r="B113" s="4" t="s">
        <f>=HYPERLINK("https://www.leilaoonline.com.br/lote/detalhe/47264", "REB/ ANTONIN SEMI REBOQUE PALHA, ANO 1993, FR56184, UND C PINTO")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8.750,00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=HYPERLINK("https://www.leilaoonline.com.br/lote/detalhe/44096", "20264")</f>
      </c>
      <c r="B114" s="4" t="s">
        <f>=HYPERLINK("https://www.leilaoonline.com.br/lote/detalhe/44096", " S. Reboque REB/Randon RQ CI HI 12,5M, FR66099, ANO 1996, UND C. PINTO")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=HYPERLINK("https://www.leilaoonline.com.br/lote/detalhe/44114", "20269")</f>
      </c>
      <c r="B115" s="4" t="s">
        <f>=HYPERLINK("https://www.leilaoonline.com.br/lote/detalhe/44114", " Reboque 4E R/RANDONSP RQ CA 12,5M, FR139445, ANO 2012, UND C. PINTO")</f>
      </c>
      <c r="C115" s="4" t="inlineStr">
        <is>
          <t>Não vendido</t>
        </is>
      </c>
      <c r="D115" s="4" t="inlineStr">
        <is>
          <t>36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=HYPERLINK("https://www.leilaoonline.com.br/lote/detalhe/44097", "20270")</f>
      </c>
      <c r="B116" s="4" t="s">
        <f>=HYPERLINK("https://www.leilaoonline.com.br/lote/detalhe/44097", "R/SERGOMEL RSCPI 4E - Reboque 4E Sergomel 12,5M, FR17237, ANO 2014, UND C. PINTO")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=HYPERLINK("https://www.leilaoonline.com.br/lote/detalhe/44095", "20271")</f>
      </c>
      <c r="B117" s="4" t="s">
        <f>=HYPERLINK("https://www.leilaoonline.com.br/lote/detalhe/44095", " R/SERGOMEL RSCPI 4E Reboque 4E Sergomel 12,5M, FR17239, ANO 2014, UND C. PINTO")</f>
      </c>
      <c r="C117" s="4" t="inlineStr">
        <is>
          <t>Não vendido</t>
        </is>
      </c>
      <c r="D117" s="4" t="inlineStr">
        <is>
          <t>38</t>
        </is>
      </c>
      <c r="E117" s="5" t="inlineStr">
        <is>
          <t>33.500,00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=HYPERLINK("https://www.leilaoonline.com.br/lote/detalhe/44119", "20272")</f>
      </c>
      <c r="B118" s="4" t="s">
        <f>=HYPERLINK("https://www.leilaoonline.com.br/lote/detalhe/44119", " REB/FACCHINI SRFPR - S.R Facchini Vinhaça 10 M, ANO 1995, FR121283, UND C. PINTO (CHASSI REMARCADO)")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8.750,00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=HYPERLINK("https://www.leilaoonline.com.br/lote/detalhe/44101", "20273")</f>
      </c>
      <c r="B119" s="4" t="s">
        <f>=HYPERLINK("https://www.leilaoonline.com.br/lote/detalhe/44101", " SULCADOR COR AMARELO DE 1 LINHA, FR57040, UND C. PINTO")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=HYPERLINK("https://www.leilaoonline.com.br/lote/detalhe/44124", "20274")</f>
      </c>
      <c r="B120" s="4" t="s">
        <f>=HYPERLINK("https://www.leilaoonline.com.br/lote/detalhe/44124", " SUBSOLADOR STARA 5 HASTE, FR57255, UND C. PINTO")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=HYPERLINK("https://www.leilaoonline.com.br/lote/detalhe/44106", "20275")</f>
      </c>
      <c r="B121" s="4" t="s">
        <f>=HYPERLINK("https://www.leilaoonline.com.br/lote/detalhe/44106", " SULCADOR DMB 3 LINHAS COR AMARELA, FR48042, UND C. PINTO")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=HYPERLINK("https://www.leilaoonline.com.br/lote/detalhe/44107", "20276")</f>
      </c>
      <c r="B122" s="4" t="s">
        <f>=HYPERLINK("https://www.leilaoonline.com.br/lote/detalhe/44107", " CARRETA DISTISBUIDORA DE TORTA, FR25422, UND C. PINTO")</f>
      </c>
      <c r="C122" s="4" t="inlineStr">
        <is>
          <t>Vendido</t>
        </is>
      </c>
      <c r="D122" s="4" t="inlineStr">
        <is>
          <t>34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=HYPERLINK("https://www.leilaoonline.com.br/lote/detalhe/44120", "20277")</f>
      </c>
      <c r="B123" s="4" t="s">
        <f>=HYPERLINK("https://www.leilaoonline.com.br/lote/detalhe/44120", " COBRIDOR DMB DE CANA COM 3 LINHAS, FR57247, UND C. PINTO")</f>
      </c>
      <c r="C123" s="4" t="inlineStr">
        <is>
          <t>Não vendido</t>
        </is>
      </c>
      <c r="D123" s="4" t="inlineStr">
        <is>
          <t>24</t>
        </is>
      </c>
      <c r="E123" s="5" t="inlineStr">
        <is>
          <t>4.150,00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=HYPERLINK("https://www.leilaoonline.com.br/lote/detalhe/44128", "20278")</f>
      </c>
      <c r="B124" s="4" t="s">
        <f>=HYPERLINK("https://www.leilaoonline.com.br/lote/detalhe/44128", " S.REBOQUE PALHA, FR66115, (DOLLY 66077), ANO 1993, UND C. PINTO (CHASSI REMARCADO)")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14.500,00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=HYPERLINK("https://www.leilaoonline.com.br/lote/detalhe/44132", "20279")</f>
      </c>
      <c r="B125" s="4" t="s">
        <f>=HYPERLINK("https://www.leilaoonline.com.br/lote/detalhe/44132", "SR/USICAMP SRCP E2 10000 S.REBOQUE PALHA, FR22540, (DOLLY 56909), ANO 2006, UND C. PINTO")</f>
      </c>
      <c r="C125" s="4" t="inlineStr">
        <is>
          <t>Vendido</t>
        </is>
      </c>
      <c r="D125" s="4" t="inlineStr">
        <is>
          <t>21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=HYPERLINK("https://www.leilaoonline.com.br/lote/detalhe/44125", "20280")</f>
      </c>
      <c r="B126" s="4" t="s">
        <f>=HYPERLINK("https://www.leilaoonline.com.br/lote/detalhe/44125", " S.Reboque  REB/ Antonini 9,60 M, ANO 1993, FR56201, UND C. PINTO")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=HYPERLINK("https://www.leilaoonline.com.br/lote/detalhe/44100", "20281")</f>
      </c>
      <c r="B127" s="4" t="s">
        <f>=HYPERLINK("https://www.leilaoonline.com.br/lote/detalhe/44100", " S.Reboque REB/Antonini 9,60 M, ANO 1993, UND C. PINTO")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=HYPERLINK("https://www.leilaoonline.com.br/lote/detalhe/44129", "20282")</f>
      </c>
      <c r="B128" s="4" t="s">
        <f>=HYPERLINK("https://www.leilaoonline.com.br/lote/detalhe/44129", " S.REBOQUE PALHA, FR139934, (DOLLY 36230), ANO 2006, UND C. PINTO")</f>
      </c>
      <c r="C128" s="4" t="inlineStr">
        <is>
          <t>Não vendido</t>
        </is>
      </c>
      <c r="D128" s="4" t="inlineStr">
        <is>
          <t>14</t>
        </is>
      </c>
      <c r="E128" s="5" t="inlineStr">
        <is>
          <t>16.000,00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=HYPERLINK("https://www.leilaoonline.com.br/lote/detalhe/44110", "20283")</f>
      </c>
      <c r="B129" s="4" t="s">
        <f>=HYPERLINK("https://www.leilaoonline.com.br/lote/detalhe/44110", " S.R Facchini REB/FACCHINI SRFPR Vinhaça 10 M, ANO 1995, FR121287, UND C. PINTO (CHASSI REMARCADO)")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=HYPERLINK("https://www.leilaoonline.com.br/lote/detalhe/44127", "20284")</f>
      </c>
      <c r="B130" s="4" t="s">
        <f>=HYPERLINK("https://www.leilaoonline.com.br/lote/detalhe/44127", " SR/USICAMP SRCP E2 10000 S.REB PALHA, FR22535, (DOLLY 56990), ANO 2006, UND C. PINTO")</f>
      </c>
      <c r="C130" s="4" t="inlineStr">
        <is>
          <t>Não vendido</t>
        </is>
      </c>
      <c r="D130" s="4" t="inlineStr">
        <is>
          <t>22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=HYPERLINK("https://www.leilaoonline.com.br/lote/detalhe/45360", "20285")</f>
      </c>
      <c r="B131" s="4" t="s">
        <f>=HYPERLINK("https://www.leilaoonline.com.br/lote/detalhe/45360", "2 BETONEIRA, S/FR, UND COSTA PINTO")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=HYPERLINK("https://www.leilaoonline.com.br/lote/detalhe/45361", "20286")</f>
      </c>
      <c r="B132" s="4" t="s">
        <f>=HYPERLINK("https://www.leilaoonline.com.br/lote/detalhe/45361", "19 PNEUS AGRÍCOLAS USADOS, S/FR, UND COSTA PINTO  diversos tamanhos - veja especificações")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8.800,00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=HYPERLINK("https://www.leilaoonline.com.br/lote/detalhe/47851", "21180")</f>
      </c>
      <c r="B133" s="4" t="s">
        <f>=HYPERLINK("https://www.leilaoonline.com.br/lote/detalhe/47851", "sucata EQUIPAMENTOS/ ELÉTRICA. veja especificações, UND Rafard")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=HYPERLINK("https://www.leilaoonline.com.br/lote/detalhe/44312", "22135")</f>
      </c>
      <c r="B134" s="4" t="s">
        <f>=HYPERLINK("https://www.leilaoonline.com.br/lote/detalhe/44312", "39 EXTINTORES, S/FR, UND S. HELENA (veja especificações)")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=HYPERLINK("https://www.leilaoonline.com.br/lote/detalhe/47094", "24126")</f>
      </c>
      <c r="B135" s="4" t="s">
        <f>=HYPERLINK("https://www.leilaoonline.com.br/lote/detalhe/47094", " REBOQUE RODOVIARIA, ANO 1993, FR36041, UND B RETIRO - CHASSI REMARCADO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=HYPERLINK("https://www.leilaoonline.com.br/lote/detalhe/47093", "24237")</f>
      </c>
      <c r="B136" s="4" t="s">
        <f>=HYPERLINK("https://www.leilaoonline.com.br/lote/detalhe/47093", " TRATOR VALTRA, BH 210L 4X4 COM IMPLEMENTO, ANO 2014, FR50830, UND BOM RETIRO ")</f>
      </c>
      <c r="C136" s="4" t="inlineStr">
        <is>
          <t>Vendido</t>
        </is>
      </c>
      <c r="D136" s="4" t="inlineStr">
        <is>
          <t>65</t>
        </is>
      </c>
      <c r="E136" s="5" t="inlineStr">
        <is>
          <t>95.000,00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=HYPERLINK("https://www.leilaoonline.com.br/lote/detalhe/44151", "24278")</f>
      </c>
      <c r="B137" s="4" t="s">
        <f>=HYPERLINK("https://www.leilaoonline.com.br/lote/detalhe/44151", " REB/FNV FRUEHAUF RCR REBOQUE FNV 7,60 M, ANO 1991, FR139615, UND B RETIRO")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=HYPERLINK("https://www.leilaoonline.com.br/lote/detalhe/44109", "24289")</f>
      </c>
      <c r="B138" s="4" t="s">
        <f>=HYPERLINK("https://www.leilaoonline.com.br/lote/detalhe/44109", " Valtra 205i 4X4 HIFLOW, FR163447, ANO 2011, UND B.RETIRO")</f>
      </c>
      <c r="C138" s="4" t="inlineStr">
        <is>
          <t>Vendido</t>
        </is>
      </c>
      <c r="D138" s="4" t="inlineStr">
        <is>
          <t>88</t>
        </is>
      </c>
      <c r="E138" s="5" t="inlineStr">
        <is>
          <t>60.000,00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=HYPERLINK("https://www.leilaoonline.com.br/lote/detalhe/44112", "24290")</f>
      </c>
      <c r="B139" s="4" t="s">
        <f>=HYPERLINK("https://www.leilaoonline.com.br/lote/detalhe/44112", " COLHEDORA JOHN DEERE 3520, FR163611, ANO 2009")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16.500,00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=HYPERLINK("https://www.leilaoonline.com.br/lote/detalhe/44115", "24292")</f>
      </c>
      <c r="B140" s="4" t="s">
        <f>=HYPERLINK("https://www.leilaoonline.com.br/lote/detalhe/44115", " IMPLEMENTO, FR37466, UND B.RETIRO")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1.600,00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=HYPERLINK("https://www.leilaoonline.com.br/lote/detalhe/44113", "24293")</f>
      </c>
      <c r="B141" s="4" t="s">
        <f>=HYPERLINK("https://www.leilaoonline.com.br/lote/detalhe/44113", " GRADE ARADORA, FR139848, UND B.RETIRO")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6.100,00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=HYPERLINK("https://www.leilaoonline.com.br/lote/detalhe/44098", "24294")</f>
      </c>
      <c r="B142" s="4" t="s">
        <f>=HYPERLINK("https://www.leilaoonline.com.br/lote/detalhe/44098", " IMPLEMENTO, FR67094, UND B.RETIRO")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4.600,00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=HYPERLINK("https://www.leilaoonline.com.br/lote/detalhe/44099", "24295")</f>
      </c>
      <c r="B143" s="4" t="s">
        <f>=HYPERLINK("https://www.leilaoonline.com.br/lote/detalhe/44099", " CAMINHÃO VOLVO /N10 INTERCOOLER II (SEM MOTOR CÂMBIO E OUTRAS PEÇAS), FR52759, ANO 1988, UND B.RETIRO")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5.750,00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=HYPERLINK("https://www.leilaoonline.com.br/lote/detalhe/44103", "24296")</f>
      </c>
      <c r="B144" s="4" t="s">
        <f>=HYPERLINK("https://www.leilaoonline.com.br/lote/detalhe/44103", " CHEVROLET/S10 LS FDS, FR63542, ANO 2013, FLEX, UND B.RETIRO")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24.000,00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2026-06-20T02:40:04.00Z</dcterms:created>
  <dc:creator>Tellks Tecnologia</dc:creator>
  <cp:revision>0</cp:revision>
</cp:coreProperties>
</file>