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35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TRITON 15 • F1000 • MOBY 18 • PALIO W 17 • DOBLO 17 • GOL • SPRINTER • TOUAREG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08/05/2020 15:00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Ricardo Miranda de Souza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=HYPERLINK("https://www.leilaoonline.com.br/lote/detalhe/48484", "003")</f>
      </c>
      <c r="B11" s="4" t="s">
        <f>=HYPERLINK("https://www.leilaoonline.com.br/lote/detalhe/48484", "CAMINHÃO MBENZ 2220 BASCULANTE ANO 1989, TRAÇADO, DIESEL - FUNCIONADO")</f>
      </c>
      <c r="C11" s="4" t="inlineStr">
        <is>
          <t>Vendido</t>
        </is>
      </c>
      <c r="D11" s="4" t="inlineStr">
        <is>
          <t>37</t>
        </is>
      </c>
      <c r="E11" s="5" t="inlineStr">
        <is>
          <t>36.950,00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=HYPERLINK("https://www.leilaoonline.com.br/lote/detalhe/48485", "080")</f>
      </c>
      <c r="B12" s="4" t="s">
        <f>=HYPERLINK("https://www.leilaoonline.com.br/lote/detalhe/48485", "HYUNDAI; HR 2.5; 2011; AZUL; DIESEL - FUNCIONANDO - IPVA 2020 PAGO")</f>
      </c>
      <c r="C12" s="4" t="inlineStr">
        <is>
          <t>Não vendido</t>
        </is>
      </c>
      <c r="D12" s="4" t="inlineStr">
        <is>
          <t>23</t>
        </is>
      </c>
      <c r="E12" s="5" t="inlineStr">
        <is>
          <t>33.700,00</t>
        </is>
      </c>
      <c r="F12" s="4" t="inlineStr">
        <is>
          <t>250.00</t>
        </is>
      </c>
    </row>
    <row collapsed="false" customFormat="false" customHeight="false" hidden="false" ht="12.1" outlineLevel="0" r="13">
      <c r="A13" s="5" t="s">
        <f>=HYPERLINK("https://www.leilaoonline.com.br/lote/detalhe/47891", "112")</f>
      </c>
      <c r="B13" s="4" t="s">
        <f>=HYPERLINK("https://www.leilaoonline.com.br/lote/detalhe/47891", "FIAT; MOBI WAY, 2017/2018, BRANCA; ALCO./GASOL. - COMPLETO - FROTA  863 - FUNCIONANDO")</f>
      </c>
      <c r="C13" s="4" t="inlineStr">
        <is>
          <t>Não vendido</t>
        </is>
      </c>
      <c r="D13" s="4" t="inlineStr">
        <is>
          <t>14</t>
        </is>
      </c>
      <c r="E13" s="5" t="inlineStr">
        <is>
          <t>20.750,00</t>
        </is>
      </c>
      <c r="F13" s="4" t="inlineStr">
        <is>
          <t>250.00</t>
        </is>
      </c>
    </row>
    <row collapsed="false" customFormat="false" customHeight="false" hidden="false" ht="12.1" outlineLevel="0" r="14">
      <c r="A14" s="5" t="s">
        <f>=HYPERLINK("https://www.leilaoonline.com.br/lote/detalhe/48063", "113")</f>
      </c>
      <c r="B14" s="4" t="s">
        <f>=HYPERLINK("https://www.leilaoonline.com.br/lote/detalhe/48063", "VW; KOMBI FURGÃO; 2012/2013; PRATA; ALCO/GASOL. - FUNCIONANDO")</f>
      </c>
      <c r="C14" s="4" t="inlineStr">
        <is>
          <t>Não vendido</t>
        </is>
      </c>
      <c r="D14" s="4" t="inlineStr">
        <is>
          <t>28</t>
        </is>
      </c>
      <c r="E14" s="5" t="inlineStr">
        <is>
          <t>14.500,00</t>
        </is>
      </c>
      <c r="F14" s="4" t="inlineStr">
        <is>
          <t>150.00</t>
        </is>
      </c>
    </row>
    <row collapsed="false" customFormat="false" customHeight="false" hidden="false" ht="12.1" outlineLevel="0" r="15">
      <c r="A15" s="5" t="s">
        <f>=HYPERLINK("https://www.leilaoonline.com.br/lote/detalhe/47833", "115")</f>
      </c>
      <c r="B15" s="4" t="s">
        <f>=HYPERLINK("https://www.leilaoonline.com.br/lote/detalhe/47833", "FORD; F1000 S; 1995/1995, AZUL, DIESEL; FROTA D01 - FUNCIONANDO")</f>
      </c>
      <c r="C15" s="4" t="inlineStr">
        <is>
          <t>Não vendido</t>
        </is>
      </c>
      <c r="D15" s="4" t="inlineStr">
        <is>
          <t>31</t>
        </is>
      </c>
      <c r="E15" s="5" t="inlineStr">
        <is>
          <t>22.000,00</t>
        </is>
      </c>
      <c r="F15" s="4" t="inlineStr">
        <is>
          <t>250.00</t>
        </is>
      </c>
    </row>
    <row collapsed="false" customFormat="false" customHeight="false" hidden="false" ht="12.1" outlineLevel="0" r="16">
      <c r="A16" s="5" t="s">
        <f>=HYPERLINK("https://www.leilaoonline.com.br/lote/detalhe/47832", "120")</f>
      </c>
      <c r="B16" s="4" t="s">
        <f>=HYPERLINK("https://www.leilaoonline.com.br/lote/detalhe/47832", "FORD; TRST, MODIFICAR TP, 2010/2011, BRANCA; DIESEL; FROTA 851")</f>
      </c>
      <c r="C16" s="4" t="inlineStr">
        <is>
          <t>Não vendido</t>
        </is>
      </c>
      <c r="D16" s="4" t="inlineStr">
        <is>
          <t>7</t>
        </is>
      </c>
      <c r="E16" s="5" t="inlineStr">
        <is>
          <t>4.950,00</t>
        </is>
      </c>
      <c r="F16" s="4" t="inlineStr">
        <is>
          <t>250.00</t>
        </is>
      </c>
    </row>
    <row collapsed="false" customFormat="false" customHeight="false" hidden="false" ht="12.1" outlineLevel="0" r="17">
      <c r="A17" s="5" t="s">
        <f>=HYPERLINK("https://www.leilaoonline.com.br/lote/detalhe/47829", "126")</f>
      </c>
      <c r="B17" s="4" t="s">
        <f>=HYPERLINK("https://www.leilaoonline.com.br/lote/detalhe/47829", "VW; GOL 1.6, 2008/2009, BRANCA; ALC./GASOL - FROTA F038 - FUNCIONANDO")</f>
      </c>
      <c r="C17" s="4" t="inlineStr">
        <is>
          <t>Não vendido</t>
        </is>
      </c>
      <c r="D17" s="4" t="inlineStr">
        <is>
          <t>48</t>
        </is>
      </c>
      <c r="E17" s="5" t="inlineStr">
        <is>
          <t>11.150,00</t>
        </is>
      </c>
      <c r="F17" s="4" t="inlineStr">
        <is>
          <t>150.00</t>
        </is>
      </c>
    </row>
    <row collapsed="false" customFormat="false" customHeight="false" hidden="false" ht="12.1" outlineLevel="0" r="18">
      <c r="A18" s="5" t="s">
        <f>=HYPERLINK("https://www.leilaoonline.com.br/lote/detalhe/47892", "129")</f>
      </c>
      <c r="B18" s="4" t="s">
        <f>=HYPERLINK("https://www.leilaoonline.com.br/lote/detalhe/47892", "FIAT; MOBI WAY, 2018/2018, BRANCA; ALCO./GASOL. - COMPLETO - FROTA 011 - FUNCIONANDO")</f>
      </c>
      <c r="C18" s="4" t="inlineStr">
        <is>
          <t>Vendido</t>
        </is>
      </c>
      <c r="D18" s="4" t="inlineStr">
        <is>
          <t>15</t>
        </is>
      </c>
      <c r="E18" s="5" t="inlineStr">
        <is>
          <t>21.250,00</t>
        </is>
      </c>
      <c r="F18" s="4" t="inlineStr">
        <is>
          <t>250.00</t>
        </is>
      </c>
    </row>
    <row collapsed="false" customFormat="false" customHeight="false" hidden="false" ht="12.1" outlineLevel="0" r="19">
      <c r="A19" s="5" t="s">
        <f>=HYPERLINK("https://www.leilaoonline.com.br/lote/detalhe/47835", "130")</f>
      </c>
      <c r="B19" s="4" t="s">
        <f>=HYPERLINK("https://www.leilaoonline.com.br/lote/detalhe/47835", "FIAT DOBLO ESSENCE 1.8, 7 LUGARES, 2017/2017; PRATA; ALCO./GASOL. - FUNCIONANDO - FROTA 179 - IPVA 2020 PAGO, ")</f>
      </c>
      <c r="C19" s="4" t="inlineStr">
        <is>
          <t>Vendido</t>
        </is>
      </c>
      <c r="D19" s="4" t="inlineStr">
        <is>
          <t>54</t>
        </is>
      </c>
      <c r="E19" s="5" t="inlineStr">
        <is>
          <t>27.200,00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=HYPERLINK("https://www.leilaoonline.com.br/lote/detalhe/47830", "132")</f>
      </c>
      <c r="B20" s="4" t="s">
        <f>=HYPERLINK("https://www.leilaoonline.com.br/lote/detalhe/47830", "VW; GOL 1.6; 2012/2013; PRATA; ALCO./GASOL; FUNCIONANDO")</f>
      </c>
      <c r="C20" s="4" t="inlineStr">
        <is>
          <t>Não vendido</t>
        </is>
      </c>
      <c r="D20" s="4" t="inlineStr">
        <is>
          <t>35</t>
        </is>
      </c>
      <c r="E20" s="5" t="inlineStr">
        <is>
          <t>15.500,00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=HYPERLINK("https://www.leilaoonline.com.br/lote/detalhe/47834", "135")</f>
      </c>
      <c r="B21" s="4" t="s">
        <f>=HYPERLINK("https://www.leilaoonline.com.br/lote/detalhe/47834", "MMC L200 TRITON GL; 2014/2015; PRATA; DIESEL - FROTA 821 - FUNCIONANDO")</f>
      </c>
      <c r="C21" s="4" t="inlineStr">
        <is>
          <t>Não vendido</t>
        </is>
      </c>
      <c r="D21" s="4" t="inlineStr">
        <is>
          <t>76</t>
        </is>
      </c>
      <c r="E21" s="5" t="inlineStr">
        <is>
          <t>32.400,00</t>
        </is>
      </c>
      <c r="F21" s="4" t="inlineStr">
        <is>
          <t>250.00</t>
        </is>
      </c>
    </row>
    <row collapsed="false" customFormat="false" customHeight="false" hidden="false" ht="12.1" outlineLevel="0" r="22">
      <c r="A22" s="5" t="s">
        <f>=HYPERLINK("https://www.leilaoonline.com.br/lote/detalhe/47836", "140")</f>
      </c>
      <c r="B22" s="4" t="s">
        <f>=HYPERLINK("https://www.leilaoonline.com.br/lote/detalhe/47836", "FORD; TRST, MODIFICAR TP, 2010/2011, BRANCA; DIESEL; FROTA 091")</f>
      </c>
      <c r="C22" s="4" t="inlineStr">
        <is>
          <t>Não vendido</t>
        </is>
      </c>
      <c r="D22" s="4" t="inlineStr">
        <is>
          <t>4</t>
        </is>
      </c>
      <c r="E22" s="5" t="inlineStr">
        <is>
          <t>4.800,00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=HYPERLINK("https://www.leilaoonline.com.br/lote/detalhe/47828", "142")</f>
      </c>
      <c r="B23" s="4" t="s">
        <f>=HYPERLINK("https://www.leilaoonline.com.br/lote/detalhe/47828", "RENAULT DUSTER 2.0; 2014/2015; CINZA; ALCO./GASOL. - FROTA 030 - FUNCIONANDO - IPVA 2020 PAGO ")</f>
      </c>
      <c r="C23" s="4" t="inlineStr">
        <is>
          <t>Vendido</t>
        </is>
      </c>
      <c r="D23" s="4" t="inlineStr">
        <is>
          <t>30</t>
        </is>
      </c>
      <c r="E23" s="5" t="inlineStr">
        <is>
          <t>23.250,00</t>
        </is>
      </c>
      <c r="F23" s="4" t="inlineStr">
        <is>
          <t>250.00</t>
        </is>
      </c>
    </row>
    <row collapsed="false" customFormat="false" customHeight="false" hidden="false" ht="12.1" outlineLevel="0" r="24">
      <c r="A24" s="5" t="s">
        <f>=HYPERLINK("https://www.leilaoonline.com.br/lote/detalhe/48629", "169")</f>
      </c>
      <c r="B24" s="4" t="s">
        <f>=HYPERLINK("https://www.leilaoonline.com.br/lote/detalhe/48629", "VW; SAVEIRO CS ST MB; 2014/2015; BRANCA; ALCO./GASOL. - FUNCIONANDO")</f>
      </c>
      <c r="C24" s="4" t="inlineStr">
        <is>
          <t>Não vendido</t>
        </is>
      </c>
      <c r="D24" s="4" t="inlineStr">
        <is>
          <t>13</t>
        </is>
      </c>
      <c r="E24" s="5" t="inlineStr">
        <is>
          <t>19.950,00</t>
        </is>
      </c>
      <c r="F24" s="4" t="inlineStr">
        <is>
          <t>550.00</t>
        </is>
      </c>
    </row>
    <row collapsed="false" customFormat="false" customHeight="false" hidden="false" ht="12.1" outlineLevel="0" r="25">
      <c r="A25" s="5" t="s">
        <f>=HYPERLINK("https://www.leilaoonline.com.br/lote/detalhe/47837", "170")</f>
      </c>
      <c r="B25" s="4" t="s">
        <f>=HYPERLINK("https://www.leilaoonline.com.br/lote/detalhe/47837", "FORD; TRST, MODIFICAR TP, 2010/2011, BRANCA; DIESEL; FROTA 131")</f>
      </c>
      <c r="C25" s="4" t="inlineStr">
        <is>
          <t>Não vendido</t>
        </is>
      </c>
      <c r="D25" s="4" t="inlineStr">
        <is>
          <t>3</t>
        </is>
      </c>
      <c r="E25" s="5" t="inlineStr">
        <is>
          <t>5.150,00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=HYPERLINK("https://www.leilaoonline.com.br/lote/detalhe/47823", "198")</f>
      </c>
      <c r="B26" s="4" t="s">
        <f>=HYPERLINK("https://www.leilaoonline.com.br/lote/detalhe/47823", "I; M. BENZ GUERRA MIC 20; 2007/2008; BRANCA; DIESEL - FUNCIONANDO")</f>
      </c>
      <c r="C26" s="4" t="inlineStr">
        <is>
          <t>Não vendido</t>
        </is>
      </c>
      <c r="D26" s="4" t="inlineStr">
        <is>
          <t>24</t>
        </is>
      </c>
      <c r="E26" s="5" t="inlineStr">
        <is>
          <t>29.900,00</t>
        </is>
      </c>
      <c r="F26" s="4" t="inlineStr">
        <is>
          <t>1150.00</t>
        </is>
      </c>
    </row>
    <row collapsed="false" customFormat="false" customHeight="false" hidden="false" ht="12.1" outlineLevel="0" r="27">
      <c r="A27" s="5" t="s">
        <f>=HYPERLINK("https://www.leilaoonline.com.br/lote/detalhe/47893", "212")</f>
      </c>
      <c r="B27" s="4" t="s">
        <f>=HYPERLINK("https://www.leilaoonline.com.br/lote/detalhe/47893", "RENAULT SANDERO PRI 16; 2011/2012; PRETA; ALCO/GASOL. - FUNCIONANDO")</f>
      </c>
      <c r="C27" s="4" t="inlineStr">
        <is>
          <t>Não vendido</t>
        </is>
      </c>
      <c r="D27" s="4" t="inlineStr">
        <is>
          <t>17</t>
        </is>
      </c>
      <c r="E27" s="5" t="inlineStr">
        <is>
          <t>13.750,00</t>
        </is>
      </c>
      <c r="F27" s="4" t="inlineStr">
        <is>
          <t>250.00</t>
        </is>
      </c>
    </row>
    <row collapsed="false" customFormat="false" customHeight="false" hidden="false" ht="12.1" outlineLevel="0" r="28">
      <c r="A28" s="5" t="s">
        <f>=HYPERLINK("https://www.leilaoonline.com.br/lote/detalhe/47821", "217")</f>
      </c>
      <c r="B28" s="4" t="s">
        <f>=HYPERLINK("https://www.leilaoonline.com.br/lote/detalhe/47821", "FIAT PALIO WEEKEND ATTRATIVE ANO 2016 MOD 2017, COR PRATA, FLEX, FROTA 217 - FUNCIONANDO")</f>
      </c>
      <c r="C28" s="4" t="inlineStr">
        <is>
          <t>Não vendido</t>
        </is>
      </c>
      <c r="D28" s="4" t="inlineStr">
        <is>
          <t>78</t>
        </is>
      </c>
      <c r="E28" s="5" t="inlineStr">
        <is>
          <t>18.750,00</t>
        </is>
      </c>
      <c r="F28" s="4" t="inlineStr">
        <is>
          <t>250.00</t>
        </is>
      </c>
    </row>
    <row collapsed="false" customFormat="false" customHeight="false" hidden="false" ht="12.1" outlineLevel="0" r="29">
      <c r="A29" s="5" t="s">
        <f>=HYPERLINK("https://www.leilaoonline.com.br/lote/detalhe/47824", "241")</f>
      </c>
      <c r="B29" s="4" t="s">
        <f>=HYPERLINK("https://www.leilaoonline.com.br/lote/detalhe/47824", "FIAT DOBLO ATTRACTIV 1.4 7 lugares, 2016/2016; PRATA; ALCO./GASOL. - FUNCIONANDO - FROTA 241")</f>
      </c>
      <c r="C29" s="4" t="inlineStr">
        <is>
          <t>Vendido</t>
        </is>
      </c>
      <c r="D29" s="4" t="inlineStr">
        <is>
          <t>80</t>
        </is>
      </c>
      <c r="E29" s="5" t="inlineStr">
        <is>
          <t>25.250,00</t>
        </is>
      </c>
      <c r="F29" s="4" t="inlineStr">
        <is>
          <t>250.00</t>
        </is>
      </c>
    </row>
    <row collapsed="false" customFormat="false" customHeight="false" hidden="false" ht="12.1" outlineLevel="0" r="30">
      <c r="A30" s="5" t="s">
        <f>=HYPERLINK("https://www.leilaoonline.com.br/lote/detalhe/47820", "303")</f>
      </c>
      <c r="B30" s="4" t="s">
        <f>=HYPERLINK("https://www.leilaoonline.com.br/lote/detalhe/47820", " FIAT PALIO WEEKEND ATTRATIVE ANO 2016 MOD 2017, COR PRATA, FLEX, FROTA 298 - FUNCIONANDO")</f>
      </c>
      <c r="C30" s="4" t="inlineStr">
        <is>
          <t>Não vendido</t>
        </is>
      </c>
      <c r="D30" s="4" t="inlineStr">
        <is>
          <t>77</t>
        </is>
      </c>
      <c r="E30" s="5" t="inlineStr">
        <is>
          <t>18.950,00</t>
        </is>
      </c>
      <c r="F30" s="4" t="inlineStr">
        <is>
          <t>50.00</t>
        </is>
      </c>
    </row>
    <row collapsed="false" customFormat="false" customHeight="false" hidden="false" ht="12.1" outlineLevel="0" r="31">
      <c r="A31" s="5" t="s">
        <f>=HYPERLINK("https://www.leilaoonline.com.br/lote/detalhe/47822", "328")</f>
      </c>
      <c r="B31" s="4" t="s">
        <f>=HYPERLINK("https://www.leilaoonline.com.br/lote/detalhe/47822", "GM; VECTRA SEDAN ELITE; 2008/2009; PRETA; ALCO./GASOL. - FUNCIONANDO")</f>
      </c>
      <c r="C31" s="4" t="inlineStr">
        <is>
          <t>Não vendido</t>
        </is>
      </c>
      <c r="D31" s="4" t="inlineStr">
        <is>
          <t>60</t>
        </is>
      </c>
      <c r="E31" s="5" t="inlineStr">
        <is>
          <t>19.750,00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=HYPERLINK("https://www.leilaoonline.com.br/lote/detalhe/47838", "340")</f>
      </c>
      <c r="B32" s="4" t="s">
        <f>=HYPERLINK("https://www.leilaoonline.com.br/lote/detalhe/47838", "FIAT DOBLO ESSENCE 1.8, 7 LUGARES, 2017/2017; PRATA; ALCO./GASOL. - FUNCIONANDO - FROTA 139 - IPVA 2020 PAGO,")</f>
      </c>
      <c r="C32" s="4" t="inlineStr">
        <is>
          <t>Vendido</t>
        </is>
      </c>
      <c r="D32" s="4" t="inlineStr">
        <is>
          <t>53</t>
        </is>
      </c>
      <c r="E32" s="5" t="inlineStr">
        <is>
          <t>28.750,00</t>
        </is>
      </c>
      <c r="F32" s="4" t="inlineStr">
        <is>
          <t>250.00</t>
        </is>
      </c>
    </row>
    <row collapsed="false" customFormat="false" customHeight="false" hidden="false" ht="12.1" outlineLevel="0" r="33">
      <c r="A33" s="5" t="s">
        <f>=HYPERLINK("https://www.leilaoonline.com.br/lote/detalhe/47825", "358")</f>
      </c>
      <c r="B33" s="4" t="s">
        <f>=HYPERLINK("https://www.leilaoonline.com.br/lote/detalhe/47825", " FIAT PALIO WEEKEND ATTRATIVE ANO 2016 MOD 2017, COR PRATA, FLEX, FROTA 358 - FUNCIONANDO")</f>
      </c>
      <c r="C33" s="4" t="inlineStr">
        <is>
          <t>Vendido</t>
        </is>
      </c>
      <c r="D33" s="4" t="inlineStr">
        <is>
          <t>62</t>
        </is>
      </c>
      <c r="E33" s="5" t="inlineStr">
        <is>
          <t>18.900,00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=HYPERLINK("https://www.leilaoonline.com.br/lote/detalhe/47826", "368")</f>
      </c>
      <c r="B34" s="4" t="s">
        <f>=HYPERLINK("https://www.leilaoonline.com.br/lote/detalhe/47826", "FIAT PALIO WEEKEND ATTRATIVE ANO 2016 MOD 2017, COR PRATA, FLEX, FROTA 368 - FUNCIONANDO")</f>
      </c>
      <c r="C34" s="4" t="inlineStr">
        <is>
          <t>Não vendido</t>
        </is>
      </c>
      <c r="D34" s="4" t="inlineStr">
        <is>
          <t>81</t>
        </is>
      </c>
      <c r="E34" s="5" t="inlineStr">
        <is>
          <t>19.400,00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=HYPERLINK("https://www.leilaoonline.com.br/lote/detalhe/47827", "868")</f>
      </c>
      <c r="B35" s="4" t="s">
        <f>=HYPERLINK("https://www.leilaoonline.com.br/lote/detalhe/47827", "FIAT PALIO WEEKEND ATTRATIVE ANO 2016 MOD 2017, COR PRATA, FLEX, FROTA 868 - FUNCIONANDO")</f>
      </c>
      <c r="C35" s="4" t="inlineStr">
        <is>
          <t>Vendido</t>
        </is>
      </c>
      <c r="D35" s="4" t="inlineStr">
        <is>
          <t>87</t>
        </is>
      </c>
      <c r="E35" s="5" t="inlineStr">
        <is>
          <t>20.000,00</t>
        </is>
      </c>
      <c r="F35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2026-06-20T02:40:49.00Z</dcterms:created>
  <dc:creator>Tellks Tecnologia</dc:creator>
  <cp:revision>0</cp:revision>
</cp:coreProperties>
</file>