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Scania • Triton • Frontier • Ranger • Onibus • Palio Duster • Gol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=HYPERLINK("https://www.leilaoonline.com.br/lote/detalhe/55028", "001")</f>
      </c>
      <c r="B11" s="4" t="s">
        <f>=HYPERLINK("https://www.leilaoonline.com.br/lote/detalhe/55028", "FIAT/WEEKEND ATRACTIVE; 2016/2017, PRATA, ALCO./GASOL., FROTA 868 - FUNCIONANDO")</f>
      </c>
      <c r="C11" s="4" t="inlineStr">
        <is>
          <t>Vendido</t>
        </is>
      </c>
      <c r="D11" s="4" t="inlineStr">
        <is>
          <t>40</t>
        </is>
      </c>
      <c r="E11" s="5" t="inlineStr">
        <is>
          <t>18.750,00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=HYPERLINK("https://www.leilaoonline.com.br/lote/detalhe/55029", "002")</f>
      </c>
      <c r="B12" s="4" t="s">
        <f>=HYPERLINK("https://www.leilaoonline.com.br/lote/detalhe/55029", "FIAT/WEEKEND ATRACTIVE; 2016/2017, PRATA, ALCO./GASOL., FROTA 788 - FUNCIONANDO")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18.150,00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=HYPERLINK("https://www.leilaoonline.com.br/lote/detalhe/55361", "004")</f>
      </c>
      <c r="B13" s="4" t="s">
        <f>=HYPERLINK("https://www.leilaoonline.com.br/lote/detalhe/55361", "ÔNIBUS, VW INDUSCAR APACHE, 2008/2008, BRANCO; DIESEL - FROTA 103 - FUNCIONANDO")</f>
      </c>
      <c r="C13" s="4" t="inlineStr">
        <is>
          <t>Não vendido</t>
        </is>
      </c>
      <c r="D13" s="4" t="inlineStr">
        <is>
          <t>30</t>
        </is>
      </c>
      <c r="E13" s="5" t="inlineStr">
        <is>
          <t>31.500,00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=HYPERLINK("https://www.leilaoonline.com.br/lote/detalhe/55030", "005")</f>
      </c>
      <c r="B14" s="4" t="s">
        <f>=HYPERLINK("https://www.leilaoonline.com.br/lote/detalhe/55030", "FIAT/WEEKEND ATRACTIVE; 2016/2016, PRATA, ALCO./GASOL., FROTA 707 - FUNCIONANDO")</f>
      </c>
      <c r="C14" s="4" t="inlineStr">
        <is>
          <t>Não vendido</t>
        </is>
      </c>
      <c r="D14" s="4" t="inlineStr">
        <is>
          <t>40</t>
        </is>
      </c>
      <c r="E14" s="5" t="inlineStr">
        <is>
          <t>19.000,00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=HYPERLINK("https://www.leilaoonline.com.br/lote/detalhe/55026", "007")</f>
      </c>
      <c r="B15" s="4" t="s">
        <f>=HYPERLINK("https://www.leilaoonline.com.br/lote/detalhe/55026", "FIAT/WEEKEND ATRACTIVE; 2016/2017, PRATA, ALCO./GASOL., FROTA 088 - FUNCIONANDO")</f>
      </c>
      <c r="C15" s="4" t="inlineStr">
        <is>
          <t>Não vendido</t>
        </is>
      </c>
      <c r="D15" s="4" t="inlineStr">
        <is>
          <t>59</t>
        </is>
      </c>
      <c r="E15" s="5" t="inlineStr">
        <is>
          <t>18.750,00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=HYPERLINK("https://www.leilaoonline.com.br/lote/detalhe/55358", "008")</f>
      </c>
      <c r="B16" s="4" t="s">
        <f>=HYPERLINK("https://www.leilaoonline.com.br/lote/detalhe/55358", "FORD; RANGER XLT 12P; 2009/2009; PRETA; DIESEL - FUNCIONANDO")</f>
      </c>
      <c r="C16" s="4" t="inlineStr">
        <is>
          <t>Não vendido</t>
        </is>
      </c>
      <c r="D16" s="4" t="inlineStr">
        <is>
          <t>37</t>
        </is>
      </c>
      <c r="E16" s="5" t="inlineStr">
        <is>
          <t>31.750,00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=HYPERLINK("https://www.leilaoonline.com.br/lote/detalhe/55031", "009")</f>
      </c>
      <c r="B17" s="4" t="s">
        <f>=HYPERLINK("https://www.leilaoonline.com.br/lote/detalhe/55031", "FIAT/WEEKEND ATRACTIVE; 2016/2017, PRATA, ALCO./GASOL., FROTA 508 - FUNCIONANDO")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19.500,00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=HYPERLINK("https://www.leilaoonline.com.br/lote/detalhe/55418", "010")</f>
      </c>
      <c r="B18" s="4" t="s">
        <f>=HYPERLINK("https://www.leilaoonline.com.br/lote/detalhe/55418", "I BMW; X5 4.8 FE81; 2007/2007; PRETA; GASOLINA; FUNCIONANDO; BLINDADO")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33.500,00</t>
        </is>
      </c>
      <c r="F18" s="4" t="inlineStr">
        <is>
          <t>1500.00</t>
        </is>
      </c>
    </row>
    <row collapsed="false" customFormat="false" customHeight="false" hidden="false" ht="12.1" outlineLevel="0" r="19">
      <c r="A19" s="5" t="s">
        <f>=HYPERLINK("https://www.leilaoonline.com.br/lote/detalhe/55032", "011")</f>
      </c>
      <c r="B19" s="4" t="s">
        <f>=HYPERLINK("https://www.leilaoonline.com.br/lote/detalhe/55032", "FIAT/WEEKEND ATRACTIVE; 2016/2017, PRATA, ALCO./GASOL., FROTA 868 - FUNCIONANDO")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18.700,00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=HYPERLINK("https://www.leilaoonline.com.br/lote/detalhe/55414", "013")</f>
      </c>
      <c r="B20" s="4" t="s">
        <f>=HYPERLINK("https://www.leilaoonline.com.br/lote/detalhe/55414", "MMC/L200 TRITON GL D; 2014/2015; PRATA; DIESEL - FROTA 981 - FUNCIONANDO")</f>
      </c>
      <c r="C20" s="4" t="inlineStr">
        <is>
          <t>Não vendido</t>
        </is>
      </c>
      <c r="D20" s="4" t="inlineStr">
        <is>
          <t>98</t>
        </is>
      </c>
      <c r="E20" s="5" t="inlineStr">
        <is>
          <t>44.750,00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=HYPERLINK("https://www.leilaoonline.com.br/lote/detalhe/55024", "014")</f>
      </c>
      <c r="B21" s="4" t="s">
        <f>=HYPERLINK("https://www.leilaoonline.com.br/lote/detalhe/55024", "FIAT PALIO WEEKEND ATTRATIVE ANO 2016 MOD 2017, COR PRATA, FLEX, FROTA 048 - FUNCIONANDO")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18.700,00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=HYPERLINK("https://www.leilaoonline.com.br/lote/detalhe/55025", "015")</f>
      </c>
      <c r="B22" s="4" t="s">
        <f>=HYPERLINK("https://www.leilaoonline.com.br/lote/detalhe/55025", " FIAT PALIO WEEKEND ATTRATIVE ANO 2016 MOD 2017, COR PRATA, FLEX, FROTA 358 - FUNCIONANDO")</f>
      </c>
      <c r="C22" s="4" t="inlineStr">
        <is>
          <t>Não vendido</t>
        </is>
      </c>
      <c r="D22" s="4" t="inlineStr">
        <is>
          <t>25</t>
        </is>
      </c>
      <c r="E22" s="5" t="inlineStr">
        <is>
          <t>18.900,00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=HYPERLINK("https://www.leilaoonline.com.br/lote/detalhe/55366", "018")</f>
      </c>
      <c r="B23" s="4" t="s">
        <f>=HYPERLINK("https://www.leilaoonline.com.br/lote/detalhe/55366", "RENAULT LOGAN; 1.6 8V; 2011/2012, FLEX, COMPLETO - FUNCIONANDO")</f>
      </c>
      <c r="C23" s="4" t="inlineStr">
        <is>
          <t>Não vendido</t>
        </is>
      </c>
      <c r="D23" s="4" t="inlineStr">
        <is>
          <t>24</t>
        </is>
      </c>
      <c r="E23" s="5" t="inlineStr">
        <is>
          <t>14.700,00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=HYPERLINK("https://www.leilaoonline.com.br/lote/detalhe/55027", "019")</f>
      </c>
      <c r="B24" s="4" t="s">
        <f>=HYPERLINK("https://www.leilaoonline.com.br/lote/detalhe/55027", "FIAT/WEEKEND ADVENTURE; 2015/2016, BRANCA, ALCO./GASOL., FROTA 686 - FUNCIONANDO")</f>
      </c>
      <c r="C24" s="4" t="inlineStr">
        <is>
          <t>Não vendido</t>
        </is>
      </c>
      <c r="D24" s="4" t="inlineStr">
        <is>
          <t>9</t>
        </is>
      </c>
      <c r="E24" s="5" t="inlineStr">
        <is>
          <t>22.250,00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=HYPERLINK("https://www.leilaoonline.com.br/lote/detalhe/55416", "024")</f>
      </c>
      <c r="B25" s="4" t="s">
        <f>=HYPERLINK("https://www.leilaoonline.com.br/lote/detalhe/55416", "MMC/L200 TRITON GL D; 2014/2015; PRATA; DIESEL - FROTA 421 - FUNCIONANDO ")</f>
      </c>
      <c r="C25" s="4" t="inlineStr">
        <is>
          <t>Vendido</t>
        </is>
      </c>
      <c r="D25" s="4" t="inlineStr">
        <is>
          <t>21</t>
        </is>
      </c>
      <c r="E25" s="5" t="inlineStr">
        <is>
          <t>44.750,00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=HYPERLINK("https://www.leilaoonline.com.br/lote/detalhe/55362", "025")</f>
      </c>
      <c r="B26" s="4" t="s">
        <f>=HYPERLINK("https://www.leilaoonline.com.br/lote/detalhe/55362", "VW; GOL 1.0 GIV; 2011/2011; PRATA; ALCO./GASOL; FROTA 169-22-05-2020 - FUNCIONANDO")</f>
      </c>
      <c r="C26" s="4" t="inlineStr">
        <is>
          <t>Não vendido</t>
        </is>
      </c>
      <c r="D26" s="4" t="inlineStr">
        <is>
          <t>58</t>
        </is>
      </c>
      <c r="E26" s="5" t="inlineStr">
        <is>
          <t>12.350,00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=HYPERLINK("https://www.leilaoonline.com.br/lote/detalhe/55417", "026")</f>
      </c>
      <c r="B27" s="4" t="s">
        <f>=HYPERLINK("https://www.leilaoonline.com.br/lote/detalhe/55417", "MMC/L200 TRITON GL D; 2015/2016; PRATA; DIESEL - FROTA 249 - FUNCIONANDO")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49.750,00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=HYPERLINK("https://www.leilaoonline.com.br/lote/detalhe/55033", "027")</f>
      </c>
      <c r="B28" s="4" t="s">
        <f>=HYPERLINK("https://www.leilaoonline.com.br/lote/detalhe/55033", "FORD; TRST, MODIFICAR TP, 2010/2011, BRANCA; DIESEL; FROTA 541")</f>
      </c>
      <c r="C28" s="4" t="inlineStr">
        <is>
          <t>Não vendido</t>
        </is>
      </c>
      <c r="D28" s="4" t="inlineStr">
        <is>
          <t>6</t>
        </is>
      </c>
      <c r="E28" s="5" t="inlineStr">
        <is>
          <t>6.750,00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=HYPERLINK("https://www.leilaoonline.com.br/lote/detalhe/55359", "030")</f>
      </c>
      <c r="B29" s="4" t="s">
        <f>=HYPERLINK("https://www.leilaoonline.com.br/lote/detalhe/55359", "ÔNIBUS, VW INDUSCAR APACHE, 2008/2008, BRANCO; DIESEL - FROTA 603 - FUNCIONANDO")</f>
      </c>
      <c r="C29" s="4" t="inlineStr">
        <is>
          <t>Não vendido</t>
        </is>
      </c>
      <c r="D29" s="4" t="inlineStr">
        <is>
          <t>11</t>
        </is>
      </c>
      <c r="E29" s="5" t="inlineStr">
        <is>
          <t>31.100,00</t>
        </is>
      </c>
      <c r="F29" s="4" t="inlineStr">
        <is>
          <t>550.00</t>
        </is>
      </c>
    </row>
    <row collapsed="false" customFormat="false" customHeight="false" hidden="false" ht="12.1" outlineLevel="0" r="30">
      <c r="A30" s="5" t="s">
        <f>=HYPERLINK("https://www.leilaoonline.com.br/lote/detalhe/55415", "031")</f>
      </c>
      <c r="B30" s="4" t="s">
        <f>=HYPERLINK("https://www.leilaoonline.com.br/lote/detalhe/55415", "NISSAN/FRONTIER S 4X4; 2014/2014; PRATA; DIESEL; FROTA 016 - FUNCIONANDO")</f>
      </c>
      <c r="C30" s="4" t="inlineStr">
        <is>
          <t>Não vendido</t>
        </is>
      </c>
      <c r="D30" s="4" t="inlineStr">
        <is>
          <t>55</t>
        </is>
      </c>
      <c r="E30" s="5" t="inlineStr">
        <is>
          <t>44.500,00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=HYPERLINK("https://www.leilaoonline.com.br/lote/detalhe/55363", "033")</f>
      </c>
      <c r="B31" s="4" t="s">
        <f>=HYPERLINK("https://www.leilaoonline.com.br/lote/detalhe/55363", "CAMINHÃO SCANIA L 110; 1973/1973; LARANJA; DIESEL; FUNCIONANDO")</f>
      </c>
      <c r="C31" s="4" t="inlineStr">
        <is>
          <t>Não vendido</t>
        </is>
      </c>
      <c r="D31" s="4" t="inlineStr">
        <is>
          <t>46</t>
        </is>
      </c>
      <c r="E31" s="5" t="inlineStr">
        <is>
          <t>56.500,00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=HYPERLINK("https://www.leilaoonline.com.br/lote/detalhe/55364", "034")</f>
      </c>
      <c r="B32" s="4" t="s">
        <f>=HYPERLINK("https://www.leilaoonline.com.br/lote/detalhe/55364", "RENAULT/DUSTER 20 D 4X2; 2014/2015; PRATA; ALCO./GASOL. - FROTA 040")</f>
      </c>
      <c r="C32" s="4" t="inlineStr">
        <is>
          <t>Vendido</t>
        </is>
      </c>
      <c r="D32" s="4" t="inlineStr">
        <is>
          <t>59</t>
        </is>
      </c>
      <c r="E32" s="5" t="inlineStr">
        <is>
          <t>23.000,00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=HYPERLINK("https://www.leilaoonline.com.br/lote/detalhe/55613", "037")</f>
      </c>
      <c r="B33" s="4" t="s">
        <f>=HYPERLINK("https://www.leilaoonline.com.br/lote/detalhe/55613", "RENAULT/DUSTER 20 D 4X2; 2014/2015; PRATA; ALCO./GASOL; FROTA 180")</f>
      </c>
      <c r="C33" s="4" t="inlineStr">
        <is>
          <t>Vendido</t>
        </is>
      </c>
      <c r="D33" s="4" t="inlineStr">
        <is>
          <t>83</t>
        </is>
      </c>
      <c r="E33" s="5" t="inlineStr">
        <is>
          <t>23.750,00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=HYPERLINK("https://www.leilaoonline.com.br/lote/detalhe/55413", "038")</f>
      </c>
      <c r="B34" s="4" t="s">
        <f>=HYPERLINK("https://www.leilaoonline.com.br/lote/detalhe/55413", "NISSAN; FRONTIER S, 4X4, 2014/2015, FANTASIA; DIESEL; FUNCIONANDO, IPVA 2020 PAGO, FROTA 104-22-05-2020")</f>
      </c>
      <c r="C34" s="4" t="inlineStr">
        <is>
          <t>Não vendido</t>
        </is>
      </c>
      <c r="D34" s="4" t="inlineStr">
        <is>
          <t>30</t>
        </is>
      </c>
      <c r="E34" s="5" t="inlineStr">
        <is>
          <t>44.750,00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=HYPERLINK("https://www.leilaoonline.com.br/lote/detalhe/55645", "099")</f>
      </c>
      <c r="B35" s="4" t="s">
        <f>=HYPERLINK("https://www.leilaoonline.com.br/lote/detalhe/55645", "FIAT DOBLO RONTAN AMB2 1.4, 2012/2012; BRANCA; ALCO./GASOL. - FUNCIONANDO")</f>
      </c>
      <c r="C35" s="4" t="inlineStr">
        <is>
          <t>Vendido</t>
        </is>
      </c>
      <c r="D35" s="4" t="inlineStr">
        <is>
          <t>63</t>
        </is>
      </c>
      <c r="E35" s="5" t="inlineStr">
        <is>
          <t>16.500,00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=HYPERLINK("https://www.leilaoonline.com.br/lote/detalhe/55641", "100")</f>
      </c>
      <c r="B36" s="4" t="s">
        <f>=HYPERLINK("https://www.leilaoonline.com.br/lote/detalhe/55641", "HYUNDAI; HR HDB; 2007/2008; BRANCA; DIESEL - FUNCIONANDO")</f>
      </c>
      <c r="C36" s="4" t="inlineStr">
        <is>
          <t>Não vendido</t>
        </is>
      </c>
      <c r="D36" s="4" t="inlineStr">
        <is>
          <t>24</t>
        </is>
      </c>
      <c r="E36" s="5" t="inlineStr">
        <is>
          <t>32.250,00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=HYPERLINK("https://www.leilaoonline.com.br/lote/detalhe/55643", "105")</f>
      </c>
      <c r="B37" s="4" t="s">
        <f>=HYPERLINK("https://www.leilaoonline.com.br/lote/detalhe/55643", "ONIBUS; MARCOPOLO VOLARE;V6 ; ESC.; 2008/2009; AMARELA; DIESEL - FUNCIONANDO")</f>
      </c>
      <c r="C37" s="4" t="inlineStr">
        <is>
          <t>Não vendido</t>
        </is>
      </c>
      <c r="D37" s="4" t="inlineStr">
        <is>
          <t>35</t>
        </is>
      </c>
      <c r="E37" s="5" t="inlineStr">
        <is>
          <t>40.650,00</t>
        </is>
      </c>
      <c r="F37" s="4" t="inlineStr">
        <is>
          <t>1150.00</t>
        </is>
      </c>
    </row>
    <row collapsed="false" customFormat="false" customHeight="false" hidden="false" ht="12.1" outlineLevel="0" r="38">
      <c r="A38" s="5" t="s">
        <f>=HYPERLINK("https://www.leilaoonline.com.br/lote/detalhe/55642", "110")</f>
      </c>
      <c r="B38" s="4" t="s">
        <f>=HYPERLINK("https://www.leilaoonline.com.br/lote/detalhe/55642", "IMP.; IVECO FIAT DAI. T3510B; 1999/1999; BRANCA; DIESEL - FUNCIONANDO")</f>
      </c>
      <c r="C38" s="4" t="inlineStr">
        <is>
          <t>Não vendido</t>
        </is>
      </c>
      <c r="D38" s="4" t="inlineStr">
        <is>
          <t>11</t>
        </is>
      </c>
      <c r="E38" s="5" t="inlineStr">
        <is>
          <t>13.650,00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=HYPERLINK("https://www.leilaoonline.com.br/lote/detalhe/55614", "113")</f>
      </c>
      <c r="B39" s="4" t="s">
        <f>=HYPERLINK("https://www.leilaoonline.com.br/lote/detalhe/55614", "VW; TOUAREG 3.6 V6; 2011/2011; PRATA; GASOLINA - FUNCIONANDO")</f>
      </c>
      <c r="C39" s="4" t="inlineStr">
        <is>
          <t>Não vendido</t>
        </is>
      </c>
      <c r="D39" s="4" t="inlineStr">
        <is>
          <t>6</t>
        </is>
      </c>
      <c r="E39" s="5" t="inlineStr">
        <is>
          <t>30.000,00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=HYPERLINK("https://www.leilaoonline.com.br/lote/detalhe/55612", "127")</f>
      </c>
      <c r="B40" s="4" t="s">
        <f>=HYPERLINK("https://www.leilaoonline.com.br/lote/detalhe/55612", "RENAULT DUSTER 16 D 4X2; 2013/2014; CINZA; ALCO./GASOL. - FROTA 707 - FUNCIONANDO - IPVA 2020 PAGO")</f>
      </c>
      <c r="C40" s="4" t="inlineStr">
        <is>
          <t>Não vendido</t>
        </is>
      </c>
      <c r="D40" s="4" t="inlineStr">
        <is>
          <t>21</t>
        </is>
      </c>
      <c r="E40" s="5" t="inlineStr">
        <is>
          <t>22.000,00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2026-08-06T00:01:44.00Z</dcterms:created>
  <dc:creator>Tellks Tecnologia</dc:creator>
  <cp:revision>0</cp:revision>
</cp:coreProperties>
</file>